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ssia.riva\Desktop\"/>
    </mc:Choice>
  </mc:AlternateContent>
  <xr:revisionPtr revIDLastSave="0" documentId="13_ncr:1_{C15D5AB8-3761-4D70-AADE-CAAD5D2652DE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Regione Lombardia" sheetId="1" r:id="rId1"/>
    <sheet name="2021 vs 2018_Prov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68" i="2" l="1"/>
  <c r="R67" i="2"/>
  <c r="Q67" i="2"/>
  <c r="Q65" i="2"/>
  <c r="P65" i="2"/>
  <c r="P63" i="2"/>
  <c r="P61" i="2"/>
  <c r="P60" i="2"/>
  <c r="S59" i="2"/>
  <c r="P59" i="2"/>
  <c r="Q31" i="2"/>
  <c r="R31" i="2"/>
  <c r="S31" i="2"/>
  <c r="Q32" i="2"/>
  <c r="R32" i="2"/>
  <c r="S32" i="2"/>
  <c r="T32" i="2"/>
  <c r="Q33" i="2"/>
  <c r="R33" i="2"/>
  <c r="S33" i="2"/>
  <c r="Q34" i="2"/>
  <c r="R34" i="2"/>
  <c r="S34" i="2"/>
  <c r="T34" i="2"/>
  <c r="Q35" i="2"/>
  <c r="R35" i="2"/>
  <c r="S35" i="2"/>
  <c r="Q36" i="2"/>
  <c r="R36" i="2"/>
  <c r="S36" i="2"/>
  <c r="T36" i="2"/>
  <c r="Q37" i="2"/>
  <c r="R37" i="2"/>
  <c r="S37" i="2"/>
  <c r="Q38" i="2"/>
  <c r="R38" i="2"/>
  <c r="S38" i="2"/>
  <c r="T38" i="2"/>
  <c r="Q39" i="2"/>
  <c r="R39" i="2"/>
  <c r="S39" i="2"/>
  <c r="Q40" i="2"/>
  <c r="R40" i="2"/>
  <c r="S40" i="2"/>
  <c r="T40" i="2"/>
  <c r="Q41" i="2"/>
  <c r="R41" i="2"/>
  <c r="S41" i="2"/>
  <c r="Q42" i="2"/>
  <c r="R42" i="2"/>
  <c r="S42" i="2"/>
  <c r="T42" i="2"/>
  <c r="P32" i="2"/>
  <c r="P33" i="2"/>
  <c r="P34" i="2"/>
  <c r="P35" i="2"/>
  <c r="P36" i="2"/>
  <c r="P37" i="2"/>
  <c r="P38" i="2"/>
  <c r="P39" i="2"/>
  <c r="P40" i="2"/>
  <c r="P41" i="2"/>
  <c r="P42" i="2"/>
  <c r="P31" i="2"/>
  <c r="P4" i="2"/>
  <c r="Q4" i="2"/>
  <c r="R4" i="2"/>
  <c r="S4" i="2"/>
  <c r="P5" i="2"/>
  <c r="Q5" i="2"/>
  <c r="R5" i="2"/>
  <c r="S5" i="2"/>
  <c r="P6" i="2"/>
  <c r="Q6" i="2"/>
  <c r="R6" i="2"/>
  <c r="S6" i="2"/>
  <c r="P7" i="2"/>
  <c r="Q7" i="2"/>
  <c r="R7" i="2"/>
  <c r="S7" i="2"/>
  <c r="P8" i="2"/>
  <c r="Q8" i="2"/>
  <c r="R8" i="2"/>
  <c r="S8" i="2"/>
  <c r="P9" i="2"/>
  <c r="Q9" i="2"/>
  <c r="R9" i="2"/>
  <c r="S9" i="2"/>
  <c r="P10" i="2"/>
  <c r="Q10" i="2"/>
  <c r="R10" i="2"/>
  <c r="S10" i="2"/>
  <c r="P11" i="2"/>
  <c r="Q11" i="2"/>
  <c r="R11" i="2"/>
  <c r="S11" i="2"/>
  <c r="T11" i="2"/>
  <c r="P12" i="2"/>
  <c r="Q12" i="2"/>
  <c r="R12" i="2"/>
  <c r="S12" i="2"/>
  <c r="P13" i="2"/>
  <c r="Q13" i="2"/>
  <c r="R13" i="2"/>
  <c r="S13" i="2"/>
  <c r="P14" i="2"/>
  <c r="Q14" i="2"/>
  <c r="R14" i="2"/>
  <c r="S14" i="2"/>
  <c r="Q3" i="2"/>
  <c r="R3" i="2"/>
  <c r="S3" i="2"/>
  <c r="P3" i="2"/>
  <c r="J70" i="2"/>
  <c r="L60" i="2"/>
  <c r="L61" i="2"/>
  <c r="S61" i="2" s="1"/>
  <c r="L62" i="2"/>
  <c r="L63" i="2"/>
  <c r="L64" i="2"/>
  <c r="L65" i="2"/>
  <c r="L66" i="2"/>
  <c r="L67" i="2"/>
  <c r="S67" i="2" s="1"/>
  <c r="L68" i="2"/>
  <c r="L69" i="2"/>
  <c r="L70" i="2"/>
  <c r="K60" i="2"/>
  <c r="K61" i="2"/>
  <c r="K62" i="2"/>
  <c r="K63" i="2"/>
  <c r="K64" i="2"/>
  <c r="K65" i="2"/>
  <c r="R65" i="2" s="1"/>
  <c r="K66" i="2"/>
  <c r="K67" i="2"/>
  <c r="K68" i="2"/>
  <c r="K69" i="2"/>
  <c r="K70" i="2"/>
  <c r="J60" i="2"/>
  <c r="J61" i="2"/>
  <c r="J62" i="2"/>
  <c r="J63" i="2"/>
  <c r="Q63" i="2" s="1"/>
  <c r="J64" i="2"/>
  <c r="J65" i="2"/>
  <c r="J66" i="2"/>
  <c r="J67" i="2"/>
  <c r="J68" i="2"/>
  <c r="J69" i="2"/>
  <c r="J59" i="2"/>
  <c r="K59" i="2"/>
  <c r="L59" i="2"/>
  <c r="I60" i="2"/>
  <c r="I61" i="2"/>
  <c r="I62" i="2"/>
  <c r="P62" i="2" s="1"/>
  <c r="I63" i="2"/>
  <c r="I64" i="2"/>
  <c r="I65" i="2"/>
  <c r="I66" i="2"/>
  <c r="I67" i="2"/>
  <c r="I68" i="2"/>
  <c r="I69" i="2"/>
  <c r="I70" i="2"/>
  <c r="P70" i="2" s="1"/>
  <c r="I59" i="2"/>
  <c r="L48" i="2"/>
  <c r="M32" i="2"/>
  <c r="I46" i="2" s="1"/>
  <c r="M33" i="2"/>
  <c r="J47" i="2" s="1"/>
  <c r="M34" i="2"/>
  <c r="I48" i="2" s="1"/>
  <c r="M35" i="2"/>
  <c r="J49" i="2" s="1"/>
  <c r="M36" i="2"/>
  <c r="I50" i="2" s="1"/>
  <c r="M37" i="2"/>
  <c r="J51" i="2" s="1"/>
  <c r="M38" i="2"/>
  <c r="I52" i="2" s="1"/>
  <c r="M39" i="2"/>
  <c r="J53" i="2" s="1"/>
  <c r="M40" i="2"/>
  <c r="I54" i="2" s="1"/>
  <c r="M41" i="2"/>
  <c r="J55" i="2" s="1"/>
  <c r="M42" i="2"/>
  <c r="I56" i="2" s="1"/>
  <c r="M31" i="2"/>
  <c r="K45" i="2" s="1"/>
  <c r="M4" i="2"/>
  <c r="J18" i="2" s="1"/>
  <c r="M5" i="2"/>
  <c r="J19" i="2" s="1"/>
  <c r="M6" i="2"/>
  <c r="L20" i="2" s="1"/>
  <c r="M7" i="2"/>
  <c r="J21" i="2" s="1"/>
  <c r="M8" i="2"/>
  <c r="J22" i="2" s="1"/>
  <c r="M9" i="2"/>
  <c r="K23" i="2" s="1"/>
  <c r="M10" i="2"/>
  <c r="I24" i="2" s="1"/>
  <c r="M11" i="2"/>
  <c r="I25" i="2" s="1"/>
  <c r="M12" i="2"/>
  <c r="J26" i="2" s="1"/>
  <c r="M13" i="2"/>
  <c r="J27" i="2" s="1"/>
  <c r="M14" i="2"/>
  <c r="L28" i="2" s="1"/>
  <c r="M3" i="2"/>
  <c r="K17" i="2" s="1"/>
  <c r="E70" i="2"/>
  <c r="S70" i="2" s="1"/>
  <c r="D70" i="2"/>
  <c r="R70" i="2" s="1"/>
  <c r="C70" i="2"/>
  <c r="Q70" i="2" s="1"/>
  <c r="B70" i="2"/>
  <c r="F42" i="2"/>
  <c r="F14" i="2"/>
  <c r="E28" i="2" s="1"/>
  <c r="E69" i="2"/>
  <c r="S69" i="2" s="1"/>
  <c r="D69" i="2"/>
  <c r="R69" i="2" s="1"/>
  <c r="C69" i="2"/>
  <c r="Q69" i="2" s="1"/>
  <c r="B69" i="2"/>
  <c r="P69" i="2" s="1"/>
  <c r="F41" i="2"/>
  <c r="F13" i="2"/>
  <c r="B27" i="2" s="1"/>
  <c r="E60" i="2"/>
  <c r="S60" i="2" s="1"/>
  <c r="E61" i="2"/>
  <c r="E62" i="2"/>
  <c r="S62" i="2" s="1"/>
  <c r="E63" i="2"/>
  <c r="S63" i="2" s="1"/>
  <c r="E64" i="2"/>
  <c r="S64" i="2" s="1"/>
  <c r="E65" i="2"/>
  <c r="S65" i="2" s="1"/>
  <c r="E66" i="2"/>
  <c r="S66" i="2" s="1"/>
  <c r="E67" i="2"/>
  <c r="E68" i="2"/>
  <c r="S68" i="2" s="1"/>
  <c r="E59" i="2"/>
  <c r="D60" i="2"/>
  <c r="R60" i="2" s="1"/>
  <c r="D61" i="2"/>
  <c r="R61" i="2" s="1"/>
  <c r="D62" i="2"/>
  <c r="R62" i="2" s="1"/>
  <c r="D63" i="2"/>
  <c r="R63" i="2" s="1"/>
  <c r="D64" i="2"/>
  <c r="R64" i="2" s="1"/>
  <c r="D65" i="2"/>
  <c r="D66" i="2"/>
  <c r="R66" i="2" s="1"/>
  <c r="D67" i="2"/>
  <c r="D68" i="2"/>
  <c r="R68" i="2" s="1"/>
  <c r="D59" i="2"/>
  <c r="R59" i="2" s="1"/>
  <c r="C60" i="2"/>
  <c r="Q60" i="2" s="1"/>
  <c r="C61" i="2"/>
  <c r="Q61" i="2" s="1"/>
  <c r="C62" i="2"/>
  <c r="Q62" i="2" s="1"/>
  <c r="C63" i="2"/>
  <c r="C64" i="2"/>
  <c r="Q64" i="2" s="1"/>
  <c r="C65" i="2"/>
  <c r="C66" i="2"/>
  <c r="Q66" i="2" s="1"/>
  <c r="C67" i="2"/>
  <c r="C68" i="2"/>
  <c r="Q68" i="2" s="1"/>
  <c r="C59" i="2"/>
  <c r="Q59" i="2" s="1"/>
  <c r="B60" i="2"/>
  <c r="B61" i="2"/>
  <c r="B62" i="2"/>
  <c r="B63" i="2"/>
  <c r="B64" i="2"/>
  <c r="P64" i="2" s="1"/>
  <c r="B65" i="2"/>
  <c r="B66" i="2"/>
  <c r="P66" i="2" s="1"/>
  <c r="B67" i="2"/>
  <c r="P67" i="2" s="1"/>
  <c r="B68" i="2"/>
  <c r="B59" i="2"/>
  <c r="F32" i="2"/>
  <c r="F33" i="2"/>
  <c r="T33" i="2" s="1"/>
  <c r="F34" i="2"/>
  <c r="F35" i="2"/>
  <c r="T35" i="2" s="1"/>
  <c r="F36" i="2"/>
  <c r="F37" i="2"/>
  <c r="T37" i="2" s="1"/>
  <c r="F38" i="2"/>
  <c r="F39" i="2"/>
  <c r="F40" i="2"/>
  <c r="F31" i="2"/>
  <c r="T31" i="2" s="1"/>
  <c r="F4" i="2"/>
  <c r="B18" i="2" s="1"/>
  <c r="F5" i="2"/>
  <c r="B19" i="2" s="1"/>
  <c r="F6" i="2"/>
  <c r="B20" i="2" s="1"/>
  <c r="F7" i="2"/>
  <c r="B21" i="2" s="1"/>
  <c r="F8" i="2"/>
  <c r="B22" i="2" s="1"/>
  <c r="F9" i="2"/>
  <c r="B23" i="2" s="1"/>
  <c r="F10" i="2"/>
  <c r="B24" i="2" s="1"/>
  <c r="F11" i="2"/>
  <c r="B25" i="2" s="1"/>
  <c r="F12" i="2"/>
  <c r="B26" i="2" s="1"/>
  <c r="F3" i="2"/>
  <c r="C17" i="2" s="1"/>
  <c r="T41" i="2" l="1"/>
  <c r="T39" i="2"/>
  <c r="L55" i="2"/>
  <c r="I55" i="2"/>
  <c r="T14" i="2"/>
  <c r="J20" i="2"/>
  <c r="L47" i="2"/>
  <c r="T6" i="2"/>
  <c r="I47" i="2"/>
  <c r="T9" i="2"/>
  <c r="L54" i="2"/>
  <c r="I53" i="2"/>
  <c r="L46" i="2"/>
  <c r="T12" i="2"/>
  <c r="T4" i="2"/>
  <c r="L52" i="2"/>
  <c r="T7" i="2"/>
  <c r="L51" i="2"/>
  <c r="T3" i="2"/>
  <c r="T10" i="2"/>
  <c r="J45" i="2"/>
  <c r="I51" i="2"/>
  <c r="T13" i="2"/>
  <c r="T5" i="2"/>
  <c r="L56" i="2"/>
  <c r="I49" i="2"/>
  <c r="T8" i="2"/>
  <c r="I45" i="2"/>
  <c r="L53" i="2"/>
  <c r="L45" i="2"/>
  <c r="K55" i="2"/>
  <c r="K53" i="2"/>
  <c r="K51" i="2"/>
  <c r="K49" i="2"/>
  <c r="K47" i="2"/>
  <c r="L49" i="2"/>
  <c r="J28" i="2"/>
  <c r="K56" i="2"/>
  <c r="K54" i="2"/>
  <c r="K52" i="2"/>
  <c r="K50" i="2"/>
  <c r="K48" i="2"/>
  <c r="K46" i="2"/>
  <c r="L50" i="2"/>
  <c r="J56" i="2"/>
  <c r="J54" i="2"/>
  <c r="J52" i="2"/>
  <c r="J50" i="2"/>
  <c r="J48" i="2"/>
  <c r="J46" i="2"/>
  <c r="J25" i="2"/>
  <c r="L22" i="2"/>
  <c r="L27" i="2"/>
  <c r="K25" i="2"/>
  <c r="I18" i="2"/>
  <c r="I28" i="2"/>
  <c r="K22" i="2"/>
  <c r="I21" i="2"/>
  <c r="I20" i="2"/>
  <c r="L19" i="2"/>
  <c r="I17" i="2"/>
  <c r="I22" i="2"/>
  <c r="K28" i="2"/>
  <c r="L25" i="2"/>
  <c r="J23" i="2"/>
  <c r="K20" i="2"/>
  <c r="I27" i="2"/>
  <c r="I19" i="2"/>
  <c r="K27" i="2"/>
  <c r="L24" i="2"/>
  <c r="K19" i="2"/>
  <c r="I26" i="2"/>
  <c r="J17" i="2"/>
  <c r="K24" i="2"/>
  <c r="L21" i="2"/>
  <c r="L17" i="2"/>
  <c r="L26" i="2"/>
  <c r="J24" i="2"/>
  <c r="K21" i="2"/>
  <c r="L18" i="2"/>
  <c r="K26" i="2"/>
  <c r="L23" i="2"/>
  <c r="K18" i="2"/>
  <c r="I23" i="2"/>
  <c r="B28" i="2"/>
  <c r="C28" i="2"/>
  <c r="D28" i="2"/>
  <c r="C27" i="2"/>
  <c r="D27" i="2"/>
  <c r="E27" i="2"/>
  <c r="D17" i="2"/>
  <c r="C21" i="2"/>
  <c r="B17" i="2"/>
  <c r="C25" i="2"/>
  <c r="C23" i="2"/>
  <c r="E21" i="2"/>
  <c r="E25" i="2"/>
  <c r="E23" i="2"/>
  <c r="E19" i="2"/>
  <c r="E17" i="2"/>
  <c r="D25" i="2"/>
  <c r="D23" i="2"/>
  <c r="D21" i="2"/>
  <c r="D19" i="2"/>
  <c r="C19" i="2"/>
  <c r="E26" i="2"/>
  <c r="E24" i="2"/>
  <c r="E22" i="2"/>
  <c r="E20" i="2"/>
  <c r="E18" i="2"/>
  <c r="D26" i="2"/>
  <c r="D24" i="2"/>
  <c r="D22" i="2"/>
  <c r="D20" i="2"/>
  <c r="D18" i="2"/>
  <c r="C26" i="2"/>
  <c r="C24" i="2"/>
  <c r="C22" i="2"/>
  <c r="C20" i="2"/>
  <c r="C18" i="2"/>
</calcChain>
</file>

<file path=xl/sharedStrings.xml><?xml version="1.0" encoding="utf-8"?>
<sst xmlns="http://schemas.openxmlformats.org/spreadsheetml/2006/main" count="260" uniqueCount="35">
  <si>
    <t>Numero contribuenti</t>
  </si>
  <si>
    <t>Incidenza %</t>
  </si>
  <si>
    <t>Tot. Redditi</t>
  </si>
  <si>
    <t>reddito medio</t>
  </si>
  <si>
    <t>Lavoratori dipendenti</t>
  </si>
  <si>
    <t>Pensionati</t>
  </si>
  <si>
    <t>Lavoratori autonomi</t>
  </si>
  <si>
    <t>Imprenditori</t>
  </si>
  <si>
    <t>TOT. Contribuenti</t>
  </si>
  <si>
    <t>Dichiarazioni IRPEF 2022 - Anno di imposta 2021</t>
  </si>
  <si>
    <t>Dichiarazioni IRPEF 2019 - Anno di imposta 2018</t>
  </si>
  <si>
    <t>Variazioni dichiarazioni IRPEF 2022 (a.i. 2021) - 2019  (a.i. 2018)</t>
  </si>
  <si>
    <t>BG</t>
  </si>
  <si>
    <t>BS</t>
  </si>
  <si>
    <t>CR</t>
  </si>
  <si>
    <t>LC</t>
  </si>
  <si>
    <t>MB</t>
  </si>
  <si>
    <t>MI</t>
  </si>
  <si>
    <t>MN</t>
  </si>
  <si>
    <t>PV</t>
  </si>
  <si>
    <t>SO</t>
  </si>
  <si>
    <t>VA</t>
  </si>
  <si>
    <t>Dichiarazioni IRPEF 2022 - Anno di imposta 2021 - numero contribuenti (%)</t>
  </si>
  <si>
    <t>Dichiarazioni IRPEF 2022 - Anno di imposta 2021 - numero contribuenti (val. ass.)</t>
  </si>
  <si>
    <t>Dichiarazioni IRPEF 2022 - Anno di imposta 2021 - totale redditi (val. ass.)</t>
  </si>
  <si>
    <t>TOT. Redditi</t>
  </si>
  <si>
    <t>Dichiarazioni IRPEF 2022 - Anno di imposta 2021 - totale redditi (%)</t>
  </si>
  <si>
    <t>Dichiarazioni IRPEF 2022 - Anno di imposta 2021 - Reddito medio</t>
  </si>
  <si>
    <t>CO</t>
  </si>
  <si>
    <t>LO</t>
  </si>
  <si>
    <t>Dichiarazioni IRPEF 2019 - Anno di imposta 2018 - numero contribuenti (val. ass.)</t>
  </si>
  <si>
    <t>Dichiarazioni IRPEF 2019 - Anno di imposta 2018 - numero contribuenti (%)</t>
  </si>
  <si>
    <t>Dichiarazioni IRPEF 2019 - Anno di imposta 2018 - totale redditi (val. ass.)</t>
  </si>
  <si>
    <t>Dichiarazioni IRPEF 2019 - Anno di imposta 2018 - totale redditi (%)</t>
  </si>
  <si>
    <t>Variazione 2021 vs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</si>
</sst>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1" applyNumberFormat="1" applyFont="1"/>
    <xf numFmtId="165" fontId="0" fillId="0" borderId="0" xfId="2" applyNumberFormat="1" applyFont="1"/>
    <xf numFmtId="164" fontId="0" fillId="0" borderId="0" xfId="0" applyNumberFormat="1"/>
    <xf numFmtId="165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9" fontId="0" fillId="0" borderId="0" xfId="2" applyFont="1"/>
    <xf numFmtId="164" fontId="0" fillId="0" borderId="0" xfId="1" applyNumberFormat="1" applyFont="1" applyFill="1"/>
    <xf numFmtId="0" fontId="0" fillId="0" borderId="0" xfId="0" applyAlignment="1">
      <alignment horizontal="center"/>
    </xf>
    <xf numFmtId="3" fontId="0" fillId="0" borderId="0" xfId="0" applyNumberFormat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0" xfId="0" applyFill="1"/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opLeftCell="A13" workbookViewId="0">
      <selection activeCell="I27" sqref="I27"/>
    </sheetView>
  </sheetViews>
  <sheetFormatPr defaultRowHeight="14.5" x14ac:dyDescent="0.35"/>
  <cols>
    <col min="1" max="1" width="18.6328125" bestFit="1" customWidth="1"/>
    <col min="2" max="2" width="18.1796875" bestFit="1" customWidth="1"/>
    <col min="3" max="3" width="12.90625" bestFit="1" customWidth="1"/>
    <col min="4" max="5" width="18.6328125" bestFit="1" customWidth="1"/>
    <col min="6" max="6" width="14.81640625" bestFit="1" customWidth="1"/>
  </cols>
  <sheetData>
    <row r="1" spans="1:6" x14ac:dyDescent="0.35">
      <c r="A1" s="11" t="s">
        <v>9</v>
      </c>
      <c r="B1" s="11"/>
      <c r="C1" s="11"/>
      <c r="D1" s="11"/>
      <c r="E1" s="11"/>
      <c r="F1" s="11"/>
    </row>
    <row r="2" spans="1:6" x14ac:dyDescent="0.35">
      <c r="B2" t="s">
        <v>0</v>
      </c>
      <c r="C2" t="s">
        <v>1</v>
      </c>
      <c r="D2" t="s">
        <v>2</v>
      </c>
      <c r="E2" t="s">
        <v>1</v>
      </c>
      <c r="F2" t="s">
        <v>3</v>
      </c>
    </row>
    <row r="3" spans="1:6" x14ac:dyDescent="0.35">
      <c r="A3" t="s">
        <v>4</v>
      </c>
      <c r="B3" s="1">
        <v>4130123</v>
      </c>
      <c r="C3" s="2">
        <v>0.59746678733303982</v>
      </c>
      <c r="D3" s="1">
        <v>106730457146</v>
      </c>
      <c r="E3" s="2">
        <v>0.62351806296276968</v>
      </c>
      <c r="F3" s="1">
        <v>25841.956073947433</v>
      </c>
    </row>
    <row r="4" spans="1:6" x14ac:dyDescent="0.35">
      <c r="A4" t="s">
        <v>5</v>
      </c>
      <c r="B4" s="1">
        <v>2493066</v>
      </c>
      <c r="C4" s="2">
        <v>0.36064885564648608</v>
      </c>
      <c r="D4" s="1">
        <v>51421490371</v>
      </c>
      <c r="E4" s="2">
        <v>0.30040373599192677</v>
      </c>
      <c r="F4" s="1">
        <v>20625.80387803612</v>
      </c>
    </row>
    <row r="5" spans="1:6" x14ac:dyDescent="0.35">
      <c r="A5" t="s">
        <v>6</v>
      </c>
      <c r="B5" s="1">
        <v>101802</v>
      </c>
      <c r="C5" s="2">
        <v>1.4726756051594132E-2</v>
      </c>
      <c r="D5" s="1">
        <v>7309452509</v>
      </c>
      <c r="E5" s="2">
        <v>4.2701734740024436E-2</v>
      </c>
      <c r="F5" s="1">
        <v>71800.676892398973</v>
      </c>
    </row>
    <row r="6" spans="1:6" x14ac:dyDescent="0.35">
      <c r="A6" t="s">
        <v>7</v>
      </c>
      <c r="B6" s="1">
        <v>187733</v>
      </c>
      <c r="C6" s="2">
        <v>2.7157600968879994E-2</v>
      </c>
      <c r="D6" s="1">
        <v>5713203383</v>
      </c>
      <c r="E6" s="2">
        <v>3.3376466305279094E-2</v>
      </c>
      <c r="F6" s="1">
        <v>30432.60046448946</v>
      </c>
    </row>
    <row r="7" spans="1:6" x14ac:dyDescent="0.35">
      <c r="A7" t="s">
        <v>8</v>
      </c>
      <c r="B7" s="3">
        <v>6912724</v>
      </c>
      <c r="C7" s="4">
        <v>1</v>
      </c>
      <c r="D7" s="3">
        <v>171174603409</v>
      </c>
      <c r="E7" s="4">
        <v>1</v>
      </c>
      <c r="F7" s="1">
        <v>24762.250512099137</v>
      </c>
    </row>
    <row r="9" spans="1:6" x14ac:dyDescent="0.35">
      <c r="A9" s="11" t="s">
        <v>10</v>
      </c>
      <c r="B9" s="11"/>
      <c r="C9" s="11"/>
      <c r="D9" s="11"/>
      <c r="E9" s="11"/>
      <c r="F9" s="11"/>
    </row>
    <row r="10" spans="1:6" x14ac:dyDescent="0.35">
      <c r="B10" t="s">
        <v>0</v>
      </c>
      <c r="C10" t="s">
        <v>1</v>
      </c>
      <c r="D10" t="s">
        <v>2</v>
      </c>
      <c r="E10" t="s">
        <v>1</v>
      </c>
      <c r="F10" t="s">
        <v>3</v>
      </c>
    </row>
    <row r="11" spans="1:6" x14ac:dyDescent="0.35">
      <c r="A11" t="s">
        <v>4</v>
      </c>
      <c r="B11" s="1">
        <v>4049265</v>
      </c>
      <c r="C11" s="2">
        <v>0.58447567345984353</v>
      </c>
      <c r="D11" s="1">
        <v>101188597958</v>
      </c>
      <c r="E11" s="2">
        <v>0.61721889325592205</v>
      </c>
      <c r="F11" s="1">
        <v>24989.374110610199</v>
      </c>
    </row>
    <row r="12" spans="1:6" x14ac:dyDescent="0.35">
      <c r="A12" t="s">
        <v>5</v>
      </c>
      <c r="B12" s="1">
        <v>2484761</v>
      </c>
      <c r="C12" s="2">
        <v>0.35865332569287373</v>
      </c>
      <c r="D12" s="1">
        <v>48176459080</v>
      </c>
      <c r="E12" s="2">
        <v>0.29386137721454542</v>
      </c>
      <c r="F12" s="1">
        <v>19388.769817298322</v>
      </c>
    </row>
    <row r="13" spans="1:6" x14ac:dyDescent="0.35">
      <c r="A13" t="s">
        <v>6</v>
      </c>
      <c r="B13" s="1">
        <v>146147</v>
      </c>
      <c r="C13" s="2">
        <v>2.1095029900274682E-2</v>
      </c>
      <c r="D13" s="1">
        <v>8080949380</v>
      </c>
      <c r="E13" s="2">
        <v>4.9291271283855152E-2</v>
      </c>
      <c r="F13" s="1">
        <v>55293.296338617969</v>
      </c>
    </row>
    <row r="14" spans="1:6" x14ac:dyDescent="0.35">
      <c r="A14" t="s">
        <v>7</v>
      </c>
      <c r="B14" s="3">
        <v>247857</v>
      </c>
      <c r="C14" s="2">
        <v>3.5775970947008025E-2</v>
      </c>
      <c r="D14" s="1">
        <v>6496800686</v>
      </c>
      <c r="E14" s="2">
        <v>3.9628458245677352E-2</v>
      </c>
      <c r="F14" s="1">
        <v>26211.891074288804</v>
      </c>
    </row>
    <row r="15" spans="1:6" x14ac:dyDescent="0.35">
      <c r="A15" t="s">
        <v>8</v>
      </c>
      <c r="B15" s="3">
        <v>6928030</v>
      </c>
      <c r="C15" s="2">
        <v>0.99999999999999989</v>
      </c>
      <c r="D15" s="3">
        <v>163942807104</v>
      </c>
      <c r="E15" s="4">
        <v>1</v>
      </c>
      <c r="F15" s="1">
        <v>23663.697631794319</v>
      </c>
    </row>
    <row r="17" spans="1:10" x14ac:dyDescent="0.35">
      <c r="A17" s="11" t="s">
        <v>11</v>
      </c>
      <c r="B17" s="11"/>
      <c r="C17" s="11"/>
      <c r="D17" s="11"/>
      <c r="E17" s="11"/>
      <c r="F17" s="11"/>
    </row>
    <row r="18" spans="1:10" x14ac:dyDescent="0.35">
      <c r="B18" t="s">
        <v>0</v>
      </c>
      <c r="C18" t="s">
        <v>1</v>
      </c>
      <c r="D18" t="s">
        <v>2</v>
      </c>
      <c r="E18" t="s">
        <v>1</v>
      </c>
      <c r="F18" t="s">
        <v>3</v>
      </c>
    </row>
    <row r="19" spans="1:10" x14ac:dyDescent="0.35">
      <c r="A19" t="s">
        <v>4</v>
      </c>
      <c r="B19" s="3">
        <v>80858</v>
      </c>
      <c r="C19" s="4">
        <v>1.2991113873196292E-2</v>
      </c>
      <c r="D19" s="3">
        <v>5541859188</v>
      </c>
      <c r="E19" s="4">
        <v>6.2991697068476293E-3</v>
      </c>
      <c r="F19" s="3">
        <v>852.5819633372339</v>
      </c>
    </row>
    <row r="20" spans="1:10" x14ac:dyDescent="0.35">
      <c r="A20" t="s">
        <v>5</v>
      </c>
      <c r="B20" s="3">
        <v>8305</v>
      </c>
      <c r="C20" s="4">
        <v>1.9955299536123516E-3</v>
      </c>
      <c r="D20" s="3">
        <v>3245031291</v>
      </c>
      <c r="E20" s="4">
        <v>6.5423587773813519E-3</v>
      </c>
      <c r="F20" s="3">
        <v>1237.0340607377984</v>
      </c>
    </row>
    <row r="21" spans="1:10" x14ac:dyDescent="0.35">
      <c r="A21" t="s">
        <v>6</v>
      </c>
      <c r="B21" s="3">
        <v>-44345</v>
      </c>
      <c r="C21" s="4">
        <v>-6.3682738486805501E-3</v>
      </c>
      <c r="D21" s="3">
        <v>-771496871</v>
      </c>
      <c r="E21" s="4">
        <v>-6.5895365438307166E-3</v>
      </c>
      <c r="F21" s="3">
        <v>16507.380553781004</v>
      </c>
    </row>
    <row r="22" spans="1:10" x14ac:dyDescent="0.35">
      <c r="A22" t="s">
        <v>7</v>
      </c>
      <c r="B22" s="3">
        <v>-60124</v>
      </c>
      <c r="C22" s="4">
        <v>-8.6183699781280307E-3</v>
      </c>
      <c r="D22" s="3">
        <v>-783597303</v>
      </c>
      <c r="E22" s="4">
        <v>-6.2519919403982577E-3</v>
      </c>
      <c r="F22" s="3">
        <v>4220.7093902006563</v>
      </c>
    </row>
    <row r="23" spans="1:10" x14ac:dyDescent="0.35">
      <c r="A23" t="s">
        <v>8</v>
      </c>
      <c r="B23" s="3">
        <v>-15306</v>
      </c>
      <c r="C23" s="4"/>
      <c r="D23" s="3">
        <v>7231796305</v>
      </c>
      <c r="F23" s="3">
        <v>1098.5528803048182</v>
      </c>
    </row>
    <row r="26" spans="1:10" x14ac:dyDescent="0.35">
      <c r="B26" s="11"/>
      <c r="C26" s="11"/>
      <c r="E26" s="11"/>
      <c r="F26" s="11"/>
      <c r="H26" s="11"/>
      <c r="I26" s="11"/>
    </row>
    <row r="27" spans="1:10" x14ac:dyDescent="0.35">
      <c r="B27" s="13"/>
      <c r="C27" s="13"/>
      <c r="D27" s="9"/>
      <c r="E27" s="13"/>
      <c r="F27" s="13"/>
      <c r="G27" s="9"/>
      <c r="H27" s="13"/>
      <c r="I27" s="13"/>
      <c r="J27" s="9"/>
    </row>
    <row r="28" spans="1:10" x14ac:dyDescent="0.35">
      <c r="B28" s="1"/>
      <c r="C28" s="1"/>
      <c r="D28" s="2"/>
      <c r="E28" s="1"/>
      <c r="F28" s="10"/>
      <c r="G28" s="2"/>
      <c r="H28" s="1"/>
      <c r="I28" s="3"/>
      <c r="J28" s="2"/>
    </row>
    <row r="29" spans="1:10" x14ac:dyDescent="0.35">
      <c r="B29" s="1"/>
      <c r="C29" s="1"/>
      <c r="D29" s="2"/>
      <c r="E29" s="1"/>
      <c r="F29" s="10"/>
      <c r="G29" s="2"/>
      <c r="H29" s="1"/>
      <c r="I29" s="3"/>
      <c r="J29" s="2"/>
    </row>
    <row r="30" spans="1:10" x14ac:dyDescent="0.35">
      <c r="B30" s="1"/>
      <c r="C30" s="1"/>
      <c r="D30" s="2"/>
      <c r="E30" s="1"/>
      <c r="F30" s="10"/>
      <c r="G30" s="2"/>
      <c r="H30" s="1"/>
      <c r="I30" s="3"/>
      <c r="J30" s="2"/>
    </row>
    <row r="31" spans="1:10" x14ac:dyDescent="0.35">
      <c r="B31" s="1"/>
      <c r="C31" s="1"/>
      <c r="D31" s="2"/>
      <c r="E31" s="1"/>
      <c r="F31" s="10"/>
      <c r="G31" s="2"/>
      <c r="H31" s="1"/>
      <c r="I31" s="3"/>
      <c r="J31" s="2"/>
    </row>
    <row r="32" spans="1:10" x14ac:dyDescent="0.35">
      <c r="B32" s="3"/>
      <c r="C32" s="3"/>
      <c r="D32" s="2"/>
      <c r="E32" s="1"/>
      <c r="F32" s="10"/>
      <c r="G32" s="2"/>
      <c r="H32" s="1"/>
      <c r="I32" s="3"/>
      <c r="J32" s="2"/>
    </row>
  </sheetData>
  <mergeCells count="6">
    <mergeCell ref="H26:I26"/>
    <mergeCell ref="A1:F1"/>
    <mergeCell ref="A9:F9"/>
    <mergeCell ref="A17:F17"/>
    <mergeCell ref="B26:C26"/>
    <mergeCell ref="E26:F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ED73C-4E20-4DBD-B9F5-55E6C9EEDCF0}">
  <dimension ref="A1:T70"/>
  <sheetViews>
    <sheetView tabSelected="1" topLeftCell="A47" zoomScale="79" zoomScaleNormal="100" workbookViewId="0">
      <selection activeCell="T2" sqref="T2"/>
    </sheetView>
  </sheetViews>
  <sheetFormatPr defaultRowHeight="14.5" x14ac:dyDescent="0.35"/>
  <cols>
    <col min="1" max="1" width="7.81640625" customWidth="1"/>
    <col min="2" max="2" width="18.90625" bestFit="1" customWidth="1"/>
    <col min="3" max="3" width="18.6328125" bestFit="1" customWidth="1"/>
    <col min="4" max="4" width="18.36328125" bestFit="1" customWidth="1"/>
    <col min="5" max="5" width="17" bestFit="1" customWidth="1"/>
    <col min="6" max="6" width="16" bestFit="1" customWidth="1"/>
    <col min="8" max="8" width="7.1796875" customWidth="1"/>
    <col min="9" max="9" width="19.54296875" bestFit="1" customWidth="1"/>
    <col min="10" max="10" width="17.6328125" bestFit="1" customWidth="1"/>
    <col min="11" max="11" width="18.6328125" bestFit="1" customWidth="1"/>
    <col min="12" max="12" width="16.54296875" bestFit="1" customWidth="1"/>
    <col min="13" max="13" width="17.6328125" bestFit="1" customWidth="1"/>
    <col min="14" max="14" width="9.08984375" customWidth="1"/>
    <col min="16" max="16" width="21.6328125" bestFit="1" customWidth="1"/>
    <col min="17" max="17" width="10.1796875" bestFit="1" customWidth="1"/>
    <col min="18" max="18" width="18.81640625" bestFit="1" customWidth="1"/>
    <col min="19" max="19" width="12.08984375" bestFit="1" customWidth="1"/>
    <col min="20" max="20" width="16.54296875" bestFit="1" customWidth="1"/>
  </cols>
  <sheetData>
    <row r="1" spans="1:20" x14ac:dyDescent="0.35">
      <c r="A1" s="12" t="s">
        <v>23</v>
      </c>
      <c r="B1" s="12"/>
      <c r="C1" s="12"/>
      <c r="D1" s="12"/>
      <c r="E1" s="12"/>
      <c r="F1" s="12"/>
      <c r="H1" s="12" t="s">
        <v>30</v>
      </c>
      <c r="I1" s="12"/>
      <c r="J1" s="12"/>
      <c r="K1" s="12"/>
      <c r="L1" s="12"/>
      <c r="M1" s="12"/>
      <c r="N1" s="5"/>
      <c r="P1" s="12" t="s">
        <v>34</v>
      </c>
      <c r="Q1" s="12"/>
      <c r="R1" s="12"/>
      <c r="S1" s="12"/>
      <c r="T1" s="12"/>
    </row>
    <row r="2" spans="1:20" x14ac:dyDescent="0.35"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I2" s="5" t="s">
        <v>4</v>
      </c>
      <c r="J2" s="5" t="s">
        <v>5</v>
      </c>
      <c r="K2" s="5" t="s">
        <v>6</v>
      </c>
      <c r="L2" s="5" t="s">
        <v>7</v>
      </c>
      <c r="M2" s="5" t="s">
        <v>8</v>
      </c>
      <c r="N2" s="5"/>
      <c r="P2" s="5" t="s">
        <v>4</v>
      </c>
      <c r="Q2" s="5" t="s">
        <v>5</v>
      </c>
      <c r="R2" s="5" t="s">
        <v>6</v>
      </c>
      <c r="S2" s="5" t="s">
        <v>7</v>
      </c>
      <c r="T2" s="5" t="s">
        <v>8</v>
      </c>
    </row>
    <row r="3" spans="1:20" x14ac:dyDescent="0.35">
      <c r="A3" s="6" t="s">
        <v>12</v>
      </c>
      <c r="B3" s="1">
        <v>465392</v>
      </c>
      <c r="C3" s="1">
        <v>271877</v>
      </c>
      <c r="D3" s="1">
        <v>8833</v>
      </c>
      <c r="E3" s="1">
        <v>22487</v>
      </c>
      <c r="F3" s="1">
        <f>SUM(B3:E3)</f>
        <v>768589</v>
      </c>
      <c r="H3" s="6" t="s">
        <v>12</v>
      </c>
      <c r="I3" s="1">
        <v>451817</v>
      </c>
      <c r="J3" s="1">
        <v>267420</v>
      </c>
      <c r="K3" s="1">
        <v>12277</v>
      </c>
      <c r="L3" s="1">
        <v>29335</v>
      </c>
      <c r="M3" s="1">
        <f>SUM(I3:L3)</f>
        <v>760849</v>
      </c>
      <c r="N3" s="8"/>
      <c r="O3" s="6" t="s">
        <v>12</v>
      </c>
      <c r="P3" s="2">
        <f>(B3-I3)/I3</f>
        <v>3.0045350219225924E-2</v>
      </c>
      <c r="Q3" s="2">
        <f t="shared" ref="Q3:T3" si="0">(C3-J3)/J3</f>
        <v>1.6666666666666666E-2</v>
      </c>
      <c r="R3" s="2">
        <f t="shared" si="0"/>
        <v>-0.28052455811680377</v>
      </c>
      <c r="S3" s="2">
        <f t="shared" si="0"/>
        <v>-0.23344128174535539</v>
      </c>
      <c r="T3" s="2">
        <f t="shared" si="0"/>
        <v>1.0172846386076606E-2</v>
      </c>
    </row>
    <row r="4" spans="1:20" x14ac:dyDescent="0.35">
      <c r="A4" s="6" t="s">
        <v>13</v>
      </c>
      <c r="B4" s="1">
        <v>524980</v>
      </c>
      <c r="C4" s="1">
        <v>301592</v>
      </c>
      <c r="D4" s="1">
        <v>11210</v>
      </c>
      <c r="E4" s="1">
        <v>28611</v>
      </c>
      <c r="F4" s="1">
        <f t="shared" ref="F4:F13" si="1">SUM(B4:E4)</f>
        <v>866393</v>
      </c>
      <c r="H4" s="6" t="s">
        <v>13</v>
      </c>
      <c r="I4" s="1">
        <v>509080</v>
      </c>
      <c r="J4" s="1">
        <v>295756</v>
      </c>
      <c r="K4" s="1">
        <v>15257</v>
      </c>
      <c r="L4" s="1">
        <v>35419</v>
      </c>
      <c r="M4" s="1">
        <f t="shared" ref="M4:M14" si="2">SUM(I4:L4)</f>
        <v>855512</v>
      </c>
      <c r="N4" s="8"/>
      <c r="O4" s="6" t="s">
        <v>13</v>
      </c>
      <c r="P4" s="2">
        <f t="shared" ref="P4:P14" si="3">(B4-I4)/I4</f>
        <v>3.1232812131688537E-2</v>
      </c>
      <c r="Q4" s="2">
        <f t="shared" ref="Q4:Q14" si="4">(C4-J4)/J4</f>
        <v>1.9732482181257522E-2</v>
      </c>
      <c r="R4" s="2">
        <f t="shared" ref="R4:R14" si="5">(D4-K4)/K4</f>
        <v>-0.26525529265255293</v>
      </c>
      <c r="S4" s="2">
        <f t="shared" ref="S4:S14" si="6">(E4-L4)/L4</f>
        <v>-0.19221321889381404</v>
      </c>
      <c r="T4" s="2">
        <f t="shared" ref="T4:T14" si="7">(F4-M4)/M4</f>
        <v>1.2718699445478264E-2</v>
      </c>
    </row>
    <row r="5" spans="1:20" x14ac:dyDescent="0.35">
      <c r="A5" s="6" t="s">
        <v>14</v>
      </c>
      <c r="B5" s="1">
        <v>145188</v>
      </c>
      <c r="C5" s="1">
        <v>98477</v>
      </c>
      <c r="D5" s="1">
        <v>2704</v>
      </c>
      <c r="E5" s="1">
        <v>6730</v>
      </c>
      <c r="F5" s="1">
        <f t="shared" si="1"/>
        <v>253099</v>
      </c>
      <c r="H5" s="6" t="s">
        <v>14</v>
      </c>
      <c r="I5" s="1">
        <v>142885</v>
      </c>
      <c r="J5" s="1">
        <v>99270</v>
      </c>
      <c r="K5" s="1">
        <v>3780</v>
      </c>
      <c r="L5" s="1">
        <v>8804</v>
      </c>
      <c r="M5" s="1">
        <f t="shared" si="2"/>
        <v>254739</v>
      </c>
      <c r="N5" s="8"/>
      <c r="O5" s="6" t="s">
        <v>14</v>
      </c>
      <c r="P5" s="2">
        <f t="shared" si="3"/>
        <v>1.6117857017881512E-2</v>
      </c>
      <c r="Q5" s="2">
        <f t="shared" si="4"/>
        <v>-7.9883146972902185E-3</v>
      </c>
      <c r="R5" s="2">
        <f t="shared" si="5"/>
        <v>-0.28465608465608466</v>
      </c>
      <c r="S5" s="2">
        <f t="shared" si="6"/>
        <v>-0.23557473875511131</v>
      </c>
      <c r="T5" s="2">
        <f t="shared" si="7"/>
        <v>-6.4379619924707253E-3</v>
      </c>
    </row>
    <row r="6" spans="1:20" x14ac:dyDescent="0.35">
      <c r="A6" s="6" t="s">
        <v>15</v>
      </c>
      <c r="B6" s="1">
        <v>136491</v>
      </c>
      <c r="C6" s="1">
        <v>92492</v>
      </c>
      <c r="D6" s="1">
        <v>2929</v>
      </c>
      <c r="E6" s="1">
        <v>6486</v>
      </c>
      <c r="F6" s="1">
        <f t="shared" si="1"/>
        <v>238398</v>
      </c>
      <c r="H6" s="6" t="s">
        <v>15</v>
      </c>
      <c r="I6" s="1">
        <v>134519</v>
      </c>
      <c r="J6" s="1">
        <v>91056</v>
      </c>
      <c r="K6" s="1">
        <v>4168</v>
      </c>
      <c r="L6" s="1">
        <v>8526</v>
      </c>
      <c r="M6" s="1">
        <f t="shared" si="2"/>
        <v>238269</v>
      </c>
      <c r="N6" s="8"/>
      <c r="O6" s="6" t="s">
        <v>15</v>
      </c>
      <c r="P6" s="2">
        <f t="shared" si="3"/>
        <v>1.4659639158780545E-2</v>
      </c>
      <c r="Q6" s="2">
        <f t="shared" si="4"/>
        <v>1.5770514848005623E-2</v>
      </c>
      <c r="R6" s="2">
        <f t="shared" si="5"/>
        <v>-0.29726487523992323</v>
      </c>
      <c r="S6" s="2">
        <f t="shared" si="6"/>
        <v>-0.23926812104152007</v>
      </c>
      <c r="T6" s="2">
        <f t="shared" si="7"/>
        <v>5.4140488271659339E-4</v>
      </c>
    </row>
    <row r="7" spans="1:20" x14ac:dyDescent="0.35">
      <c r="A7" s="6" t="s">
        <v>16</v>
      </c>
      <c r="B7" s="1">
        <v>365203</v>
      </c>
      <c r="C7" s="1">
        <v>216645</v>
      </c>
      <c r="D7" s="1">
        <v>7986</v>
      </c>
      <c r="E7" s="1">
        <v>16531</v>
      </c>
      <c r="F7" s="1">
        <f t="shared" si="1"/>
        <v>606365</v>
      </c>
      <c r="H7" s="6" t="s">
        <v>16</v>
      </c>
      <c r="I7" s="1">
        <v>355968</v>
      </c>
      <c r="J7" s="1">
        <v>213251</v>
      </c>
      <c r="K7" s="1">
        <v>11605</v>
      </c>
      <c r="L7" s="1">
        <v>21751</v>
      </c>
      <c r="M7" s="1">
        <f t="shared" si="2"/>
        <v>602575</v>
      </c>
      <c r="N7" s="8"/>
      <c r="O7" s="6" t="s">
        <v>16</v>
      </c>
      <c r="P7" s="2">
        <f t="shared" si="3"/>
        <v>2.594334322186264E-2</v>
      </c>
      <c r="Q7" s="2">
        <f t="shared" si="4"/>
        <v>1.5915517394994631E-2</v>
      </c>
      <c r="R7" s="2">
        <f t="shared" si="5"/>
        <v>-0.31184834123222749</v>
      </c>
      <c r="S7" s="2">
        <f t="shared" si="6"/>
        <v>-0.23998896602455058</v>
      </c>
      <c r="T7" s="2">
        <f t="shared" si="7"/>
        <v>6.2896734846284693E-3</v>
      </c>
    </row>
    <row r="8" spans="1:20" x14ac:dyDescent="0.35">
      <c r="A8" s="6" t="s">
        <v>17</v>
      </c>
      <c r="B8" s="1">
        <v>1380172</v>
      </c>
      <c r="C8" s="1">
        <v>762912</v>
      </c>
      <c r="D8" s="1">
        <v>43781</v>
      </c>
      <c r="E8" s="1">
        <v>53050</v>
      </c>
      <c r="F8" s="1">
        <f t="shared" si="1"/>
        <v>2239915</v>
      </c>
      <c r="H8" s="6" t="s">
        <v>17</v>
      </c>
      <c r="I8" s="1">
        <v>1355189</v>
      </c>
      <c r="J8" s="1">
        <v>770810</v>
      </c>
      <c r="K8" s="1">
        <v>63859</v>
      </c>
      <c r="L8" s="1">
        <v>73211</v>
      </c>
      <c r="M8" s="1">
        <f t="shared" si="2"/>
        <v>2263069</v>
      </c>
      <c r="N8" s="8"/>
      <c r="O8" s="6" t="s">
        <v>17</v>
      </c>
      <c r="P8" s="2">
        <f t="shared" si="3"/>
        <v>1.8435066990655915E-2</v>
      </c>
      <c r="Q8" s="2">
        <f t="shared" si="4"/>
        <v>-1.0246364214268108E-2</v>
      </c>
      <c r="R8" s="2">
        <f t="shared" si="5"/>
        <v>-0.31441143769867991</v>
      </c>
      <c r="S8" s="2">
        <f t="shared" si="6"/>
        <v>-0.27538211470953816</v>
      </c>
      <c r="T8" s="2">
        <f t="shared" si="7"/>
        <v>-1.0231239082856069E-2</v>
      </c>
    </row>
    <row r="9" spans="1:20" x14ac:dyDescent="0.35">
      <c r="A9" s="6" t="s">
        <v>18</v>
      </c>
      <c r="B9" s="1">
        <v>169402</v>
      </c>
      <c r="C9" s="1">
        <v>108381</v>
      </c>
      <c r="D9" s="1">
        <v>3079</v>
      </c>
      <c r="E9" s="1">
        <v>8934</v>
      </c>
      <c r="F9" s="1">
        <f t="shared" si="1"/>
        <v>289796</v>
      </c>
      <c r="H9" s="6" t="s">
        <v>18</v>
      </c>
      <c r="I9" s="1">
        <v>165286</v>
      </c>
      <c r="J9" s="1">
        <v>108573</v>
      </c>
      <c r="K9" s="1">
        <v>4322</v>
      </c>
      <c r="L9" s="1">
        <v>11722</v>
      </c>
      <c r="M9" s="1">
        <f t="shared" si="2"/>
        <v>289903</v>
      </c>
      <c r="N9" s="8"/>
      <c r="O9" s="6" t="s">
        <v>18</v>
      </c>
      <c r="P9" s="2">
        <f t="shared" si="3"/>
        <v>2.4902290575124331E-2</v>
      </c>
      <c r="Q9" s="2">
        <f t="shared" si="4"/>
        <v>-1.7683954574341687E-3</v>
      </c>
      <c r="R9" s="2">
        <f t="shared" si="5"/>
        <v>-0.28759833410458119</v>
      </c>
      <c r="S9" s="2">
        <f t="shared" si="6"/>
        <v>-0.2378433714383211</v>
      </c>
      <c r="T9" s="2">
        <f t="shared" si="7"/>
        <v>-3.6908897113862221E-4</v>
      </c>
    </row>
    <row r="10" spans="1:20" x14ac:dyDescent="0.35">
      <c r="A10" s="6" t="s">
        <v>19</v>
      </c>
      <c r="B10" s="1">
        <v>216587</v>
      </c>
      <c r="C10" s="1">
        <v>147370</v>
      </c>
      <c r="D10" s="1">
        <v>4590</v>
      </c>
      <c r="E10" s="1">
        <v>10226</v>
      </c>
      <c r="F10" s="1">
        <f t="shared" si="1"/>
        <v>378773</v>
      </c>
      <c r="H10" s="6" t="s">
        <v>19</v>
      </c>
      <c r="I10" s="1">
        <v>214520</v>
      </c>
      <c r="J10" s="1">
        <v>148814</v>
      </c>
      <c r="K10" s="1">
        <v>7058</v>
      </c>
      <c r="L10" s="1">
        <v>13982</v>
      </c>
      <c r="M10" s="1">
        <f t="shared" si="2"/>
        <v>384374</v>
      </c>
      <c r="N10" s="8"/>
      <c r="O10" s="6" t="s">
        <v>19</v>
      </c>
      <c r="P10" s="2">
        <f t="shared" si="3"/>
        <v>9.635465224687674E-3</v>
      </c>
      <c r="Q10" s="2">
        <f t="shared" si="4"/>
        <v>-9.7033881220852884E-3</v>
      </c>
      <c r="R10" s="2">
        <f t="shared" si="5"/>
        <v>-0.3496741286483423</v>
      </c>
      <c r="S10" s="2">
        <f t="shared" si="6"/>
        <v>-0.26863109712487482</v>
      </c>
      <c r="T10" s="2">
        <f t="shared" si="7"/>
        <v>-1.4571745227304657E-2</v>
      </c>
    </row>
    <row r="11" spans="1:20" x14ac:dyDescent="0.35">
      <c r="A11" s="6" t="s">
        <v>20</v>
      </c>
      <c r="B11" s="1">
        <v>70887</v>
      </c>
      <c r="C11" s="1">
        <v>50368</v>
      </c>
      <c r="D11" s="1">
        <v>1538</v>
      </c>
      <c r="E11" s="1">
        <v>3925</v>
      </c>
      <c r="F11" s="1">
        <f t="shared" si="1"/>
        <v>126718</v>
      </c>
      <c r="H11" s="6" t="s">
        <v>20</v>
      </c>
      <c r="I11" s="1">
        <v>70679</v>
      </c>
      <c r="J11" s="1">
        <v>49695</v>
      </c>
      <c r="K11" s="1">
        <v>2113</v>
      </c>
      <c r="L11" s="1">
        <v>4871</v>
      </c>
      <c r="M11" s="1">
        <f t="shared" si="2"/>
        <v>127358</v>
      </c>
      <c r="N11" s="8"/>
      <c r="O11" s="6" t="s">
        <v>20</v>
      </c>
      <c r="P11" s="2">
        <f t="shared" si="3"/>
        <v>2.9428826101104994E-3</v>
      </c>
      <c r="Q11" s="2">
        <f t="shared" si="4"/>
        <v>1.3542609920515142E-2</v>
      </c>
      <c r="R11" s="2">
        <f t="shared" si="5"/>
        <v>-0.27212494084240418</v>
      </c>
      <c r="S11" s="2">
        <f t="shared" si="6"/>
        <v>-0.19421063436665983</v>
      </c>
      <c r="T11" s="2">
        <f t="shared" si="7"/>
        <v>-5.0252045415286042E-3</v>
      </c>
    </row>
    <row r="12" spans="1:20" x14ac:dyDescent="0.35">
      <c r="A12" s="6" t="s">
        <v>21</v>
      </c>
      <c r="B12" s="1">
        <v>335825</v>
      </c>
      <c r="C12" s="1">
        <v>232973</v>
      </c>
      <c r="D12" s="1">
        <v>7909</v>
      </c>
      <c r="E12" s="1">
        <v>14998</v>
      </c>
      <c r="F12" s="1">
        <f t="shared" si="1"/>
        <v>591705</v>
      </c>
      <c r="H12" s="6" t="s">
        <v>21</v>
      </c>
      <c r="I12" s="1">
        <v>333156</v>
      </c>
      <c r="J12" s="1">
        <v>231842</v>
      </c>
      <c r="K12" s="1">
        <v>11288</v>
      </c>
      <c r="L12" s="1">
        <v>19694</v>
      </c>
      <c r="M12" s="1">
        <f t="shared" si="2"/>
        <v>595980</v>
      </c>
      <c r="N12" s="8"/>
      <c r="O12" s="6" t="s">
        <v>21</v>
      </c>
      <c r="P12" s="2">
        <f t="shared" si="3"/>
        <v>8.011261991379413E-3</v>
      </c>
      <c r="Q12" s="2">
        <f t="shared" si="4"/>
        <v>4.8783223057081975E-3</v>
      </c>
      <c r="R12" s="2">
        <f t="shared" si="5"/>
        <v>-0.29934443656980864</v>
      </c>
      <c r="S12" s="2">
        <f t="shared" si="6"/>
        <v>-0.23844825835279782</v>
      </c>
      <c r="T12" s="2">
        <f t="shared" si="7"/>
        <v>-7.1730594986408941E-3</v>
      </c>
    </row>
    <row r="13" spans="1:20" x14ac:dyDescent="0.35">
      <c r="A13" s="6" t="s">
        <v>28</v>
      </c>
      <c r="B13" s="1">
        <v>221606</v>
      </c>
      <c r="C13" s="1">
        <v>155137</v>
      </c>
      <c r="D13" s="1">
        <v>5445</v>
      </c>
      <c r="E13" s="1">
        <v>10886</v>
      </c>
      <c r="F13" s="1">
        <f t="shared" si="1"/>
        <v>393074</v>
      </c>
      <c r="H13" s="6" t="s">
        <v>28</v>
      </c>
      <c r="I13" s="1">
        <v>219618</v>
      </c>
      <c r="J13" s="1">
        <v>153466</v>
      </c>
      <c r="K13" s="1">
        <v>7966</v>
      </c>
      <c r="L13" s="1">
        <v>14476</v>
      </c>
      <c r="M13" s="1">
        <f t="shared" si="2"/>
        <v>395526</v>
      </c>
      <c r="N13" s="8"/>
      <c r="O13" s="6" t="s">
        <v>28</v>
      </c>
      <c r="P13" s="2">
        <f t="shared" si="3"/>
        <v>9.0520813412379685E-3</v>
      </c>
      <c r="Q13" s="2">
        <f t="shared" si="4"/>
        <v>1.0888405249371196E-2</v>
      </c>
      <c r="R13" s="2">
        <f t="shared" si="5"/>
        <v>-0.31646999748932964</v>
      </c>
      <c r="S13" s="2">
        <f t="shared" si="6"/>
        <v>-0.24799668416689694</v>
      </c>
      <c r="T13" s="2">
        <f t="shared" si="7"/>
        <v>-6.1993396135778681E-3</v>
      </c>
    </row>
    <row r="14" spans="1:20" x14ac:dyDescent="0.35">
      <c r="A14" s="6" t="s">
        <v>29</v>
      </c>
      <c r="B14" s="1">
        <v>98390</v>
      </c>
      <c r="C14" s="1">
        <v>54875</v>
      </c>
      <c r="D14" s="1">
        <v>1429</v>
      </c>
      <c r="E14" s="1">
        <v>3752</v>
      </c>
      <c r="F14" s="1">
        <f>SUM(B14:E14)</f>
        <v>158446</v>
      </c>
      <c r="H14" s="6" t="s">
        <v>29</v>
      </c>
      <c r="I14" s="1">
        <v>96548</v>
      </c>
      <c r="J14" s="1">
        <v>54850</v>
      </c>
      <c r="K14" s="1">
        <v>2178</v>
      </c>
      <c r="L14" s="1">
        <v>5312</v>
      </c>
      <c r="M14" s="1">
        <f t="shared" si="2"/>
        <v>158888</v>
      </c>
      <c r="N14" s="8"/>
      <c r="O14" s="6" t="s">
        <v>29</v>
      </c>
      <c r="P14" s="2">
        <f t="shared" si="3"/>
        <v>1.90785930314455E-2</v>
      </c>
      <c r="Q14" s="2">
        <f t="shared" si="4"/>
        <v>4.5578851412944393E-4</v>
      </c>
      <c r="R14" s="2">
        <f t="shared" si="5"/>
        <v>-0.34389348025711663</v>
      </c>
      <c r="S14" s="2">
        <f t="shared" si="6"/>
        <v>-0.29367469879518071</v>
      </c>
      <c r="T14" s="2">
        <f t="shared" si="7"/>
        <v>-2.7818337445244447E-3</v>
      </c>
    </row>
    <row r="15" spans="1:20" x14ac:dyDescent="0.35">
      <c r="A15" s="12" t="s">
        <v>22</v>
      </c>
      <c r="B15" s="12"/>
      <c r="C15" s="12"/>
      <c r="D15" s="12"/>
      <c r="E15" s="12"/>
      <c r="F15" s="12"/>
      <c r="H15" s="12" t="s">
        <v>31</v>
      </c>
      <c r="I15" s="12"/>
      <c r="J15" s="12"/>
      <c r="K15" s="12"/>
      <c r="L15" s="12"/>
      <c r="M15" s="12"/>
      <c r="N15" s="5"/>
    </row>
    <row r="16" spans="1:20" x14ac:dyDescent="0.35">
      <c r="B16" s="5" t="s">
        <v>4</v>
      </c>
      <c r="C16" s="5" t="s">
        <v>5</v>
      </c>
      <c r="D16" s="5" t="s">
        <v>6</v>
      </c>
      <c r="E16" s="5" t="s">
        <v>7</v>
      </c>
      <c r="F16" s="5"/>
      <c r="I16" s="5" t="s">
        <v>4</v>
      </c>
      <c r="J16" s="5" t="s">
        <v>5</v>
      </c>
      <c r="K16" s="5" t="s">
        <v>6</v>
      </c>
      <c r="L16" s="5" t="s">
        <v>7</v>
      </c>
      <c r="M16" s="5"/>
      <c r="N16" s="5"/>
    </row>
    <row r="17" spans="1:20" x14ac:dyDescent="0.35">
      <c r="A17" s="6" t="s">
        <v>12</v>
      </c>
      <c r="B17" s="2">
        <f t="shared" ref="B17:E28" si="8">B3/$F3</f>
        <v>0.60551478098177314</v>
      </c>
      <c r="C17" s="2">
        <f t="shared" si="8"/>
        <v>0.35373522129512652</v>
      </c>
      <c r="D17" s="2">
        <f t="shared" si="8"/>
        <v>1.1492488182890986E-2</v>
      </c>
      <c r="E17" s="2">
        <f t="shared" si="8"/>
        <v>2.9257509540209396E-2</v>
      </c>
      <c r="F17" s="7"/>
      <c r="H17" s="6" t="s">
        <v>12</v>
      </c>
      <c r="I17" s="2">
        <f>I3/$M3</f>
        <v>0.59383267902041015</v>
      </c>
      <c r="J17" s="2">
        <f>J3/$M3</f>
        <v>0.35147578560266229</v>
      </c>
      <c r="K17" s="2">
        <f t="shared" ref="K17:L17" si="9">K3/$M3</f>
        <v>1.6135921845201875E-2</v>
      </c>
      <c r="L17" s="2">
        <f t="shared" si="9"/>
        <v>3.8555613531725742E-2</v>
      </c>
    </row>
    <row r="18" spans="1:20" x14ac:dyDescent="0.35">
      <c r="A18" s="6" t="s">
        <v>13</v>
      </c>
      <c r="B18" s="2">
        <f t="shared" si="8"/>
        <v>0.60593749026134791</v>
      </c>
      <c r="C18" s="2">
        <f t="shared" si="8"/>
        <v>0.34810068871747579</v>
      </c>
      <c r="D18" s="2">
        <f t="shared" si="8"/>
        <v>1.293870102828624E-2</v>
      </c>
      <c r="E18" s="2">
        <f t="shared" si="8"/>
        <v>3.3023119992890065E-2</v>
      </c>
      <c r="H18" s="6" t="s">
        <v>13</v>
      </c>
      <c r="I18" s="2">
        <f>I4/$M4</f>
        <v>0.59505886533444297</v>
      </c>
      <c r="J18" s="2">
        <f t="shared" ref="J18:L18" si="10">J4/$M4</f>
        <v>0.34570643076894303</v>
      </c>
      <c r="K18" s="2">
        <f t="shared" si="10"/>
        <v>1.7833765043622999E-2</v>
      </c>
      <c r="L18" s="2">
        <f t="shared" si="10"/>
        <v>4.1400938852990961E-2</v>
      </c>
    </row>
    <row r="19" spans="1:20" x14ac:dyDescent="0.35">
      <c r="A19" s="6" t="s">
        <v>14</v>
      </c>
      <c r="B19" s="2">
        <f t="shared" si="8"/>
        <v>0.57364114437433578</v>
      </c>
      <c r="C19" s="2">
        <f t="shared" si="8"/>
        <v>0.38908490353577058</v>
      </c>
      <c r="D19" s="2">
        <f t="shared" si="8"/>
        <v>1.0683566509547647E-2</v>
      </c>
      <c r="E19" s="2">
        <f t="shared" si="8"/>
        <v>2.6590385580346029E-2</v>
      </c>
      <c r="H19" s="6" t="s">
        <v>14</v>
      </c>
      <c r="I19" s="2">
        <f t="shared" ref="I19:L28" si="11">I5/$M5</f>
        <v>0.56090743859401193</v>
      </c>
      <c r="J19" s="2">
        <f t="shared" si="11"/>
        <v>0.38969297987351759</v>
      </c>
      <c r="K19" s="2">
        <f t="shared" si="11"/>
        <v>1.4838717275328867E-2</v>
      </c>
      <c r="L19" s="2">
        <f t="shared" si="11"/>
        <v>3.4560864257141624E-2</v>
      </c>
    </row>
    <row r="20" spans="1:20" x14ac:dyDescent="0.35">
      <c r="A20" s="6" t="s">
        <v>15</v>
      </c>
      <c r="B20" s="2">
        <f t="shared" si="8"/>
        <v>0.57253416555508019</v>
      </c>
      <c r="C20" s="2">
        <f t="shared" si="8"/>
        <v>0.38797305346521366</v>
      </c>
      <c r="D20" s="2">
        <f t="shared" si="8"/>
        <v>1.2286176897457193E-2</v>
      </c>
      <c r="E20" s="2">
        <f t="shared" si="8"/>
        <v>2.7206604082249012E-2</v>
      </c>
      <c r="H20" s="6" t="s">
        <v>15</v>
      </c>
      <c r="I20" s="2">
        <f t="shared" si="11"/>
        <v>0.56456777843529793</v>
      </c>
      <c r="J20" s="2">
        <f t="shared" si="11"/>
        <v>0.38215630233055914</v>
      </c>
      <c r="K20" s="2">
        <f t="shared" si="11"/>
        <v>1.7492833729943886E-2</v>
      </c>
      <c r="L20" s="2">
        <f t="shared" si="11"/>
        <v>3.5783085504199036E-2</v>
      </c>
    </row>
    <row r="21" spans="1:20" x14ac:dyDescent="0.35">
      <c r="A21" s="6" t="s">
        <v>16</v>
      </c>
      <c r="B21" s="2">
        <f t="shared" si="8"/>
        <v>0.60228245363766053</v>
      </c>
      <c r="C21" s="2">
        <f t="shared" si="8"/>
        <v>0.35728480370733801</v>
      </c>
      <c r="D21" s="2">
        <f t="shared" si="8"/>
        <v>1.3170285224246122E-2</v>
      </c>
      <c r="E21" s="2">
        <f t="shared" si="8"/>
        <v>2.7262457430755404E-2</v>
      </c>
      <c r="H21" s="6" t="s">
        <v>16</v>
      </c>
      <c r="I21" s="2">
        <f t="shared" si="11"/>
        <v>0.59074472057420235</v>
      </c>
      <c r="J21" s="2">
        <f t="shared" si="11"/>
        <v>0.35389951458324692</v>
      </c>
      <c r="K21" s="2">
        <f t="shared" si="11"/>
        <v>1.9259013400821475E-2</v>
      </c>
      <c r="L21" s="2">
        <f t="shared" si="11"/>
        <v>3.6096751441729247E-2</v>
      </c>
    </row>
    <row r="22" spans="1:20" x14ac:dyDescent="0.35">
      <c r="A22" s="6" t="s">
        <v>17</v>
      </c>
      <c r="B22" s="2">
        <f t="shared" si="8"/>
        <v>0.61617159579716196</v>
      </c>
      <c r="C22" s="2">
        <f t="shared" si="8"/>
        <v>0.34059863878763258</v>
      </c>
      <c r="D22" s="2">
        <f t="shared" si="8"/>
        <v>1.9545830980193444E-2</v>
      </c>
      <c r="E22" s="2">
        <f t="shared" si="8"/>
        <v>2.3683934435012044E-2</v>
      </c>
      <c r="H22" s="6" t="s">
        <v>17</v>
      </c>
      <c r="I22" s="2">
        <f t="shared" si="11"/>
        <v>0.59882796326581289</v>
      </c>
      <c r="J22" s="2">
        <f t="shared" si="11"/>
        <v>0.34060384371841956</v>
      </c>
      <c r="K22" s="2">
        <f t="shared" si="11"/>
        <v>2.8217875813773243E-2</v>
      </c>
      <c r="L22" s="2">
        <f t="shared" si="11"/>
        <v>3.2350317201994286E-2</v>
      </c>
    </row>
    <row r="23" spans="1:20" x14ac:dyDescent="0.35">
      <c r="A23" s="6" t="s">
        <v>18</v>
      </c>
      <c r="B23" s="2">
        <f t="shared" si="8"/>
        <v>0.58455603251942745</v>
      </c>
      <c r="C23" s="2">
        <f t="shared" si="8"/>
        <v>0.37399066929840302</v>
      </c>
      <c r="D23" s="2">
        <f t="shared" si="8"/>
        <v>1.0624715316981601E-2</v>
      </c>
      <c r="E23" s="2">
        <f t="shared" si="8"/>
        <v>3.0828582865187925E-2</v>
      </c>
      <c r="H23" s="6" t="s">
        <v>18</v>
      </c>
      <c r="I23" s="2">
        <f t="shared" si="11"/>
        <v>0.57014242694970385</v>
      </c>
      <c r="J23" s="2">
        <f t="shared" si="11"/>
        <v>0.37451492395732366</v>
      </c>
      <c r="K23" s="2">
        <f t="shared" si="11"/>
        <v>1.490843489029089E-2</v>
      </c>
      <c r="L23" s="2">
        <f t="shared" si="11"/>
        <v>4.043421420268159E-2</v>
      </c>
    </row>
    <row r="24" spans="1:20" x14ac:dyDescent="0.35">
      <c r="A24" s="6" t="s">
        <v>19</v>
      </c>
      <c r="B24" s="2">
        <f t="shared" si="8"/>
        <v>0.57181214078088982</v>
      </c>
      <c r="C24" s="2">
        <f t="shared" si="8"/>
        <v>0.38907208275141048</v>
      </c>
      <c r="D24" s="2">
        <f t="shared" si="8"/>
        <v>1.2118075998025203E-2</v>
      </c>
      <c r="E24" s="2">
        <f t="shared" si="8"/>
        <v>2.6997700469674448E-2</v>
      </c>
      <c r="H24" s="6" t="s">
        <v>19</v>
      </c>
      <c r="I24" s="2">
        <f t="shared" si="11"/>
        <v>0.55810226498150239</v>
      </c>
      <c r="J24" s="2">
        <f t="shared" si="11"/>
        <v>0.38715938122765847</v>
      </c>
      <c r="K24" s="2">
        <f t="shared" si="11"/>
        <v>1.8362324194664572E-2</v>
      </c>
      <c r="L24" s="2">
        <f t="shared" si="11"/>
        <v>3.6376029596174558E-2</v>
      </c>
    </row>
    <row r="25" spans="1:20" x14ac:dyDescent="0.35">
      <c r="A25" s="6" t="s">
        <v>20</v>
      </c>
      <c r="B25" s="2">
        <f t="shared" si="8"/>
        <v>0.55940750327498856</v>
      </c>
      <c r="C25" s="2">
        <f t="shared" si="8"/>
        <v>0.3974810208494452</v>
      </c>
      <c r="D25" s="2">
        <f t="shared" si="8"/>
        <v>1.2137186508625452E-2</v>
      </c>
      <c r="E25" s="2">
        <f t="shared" si="8"/>
        <v>3.0974289366940765E-2</v>
      </c>
      <c r="H25" s="6" t="s">
        <v>20</v>
      </c>
      <c r="I25" s="2">
        <f t="shared" si="11"/>
        <v>0.55496317467296907</v>
      </c>
      <c r="J25" s="2">
        <f t="shared" si="11"/>
        <v>0.39019928076760002</v>
      </c>
      <c r="K25" s="2">
        <f t="shared" si="11"/>
        <v>1.6591026869140532E-2</v>
      </c>
      <c r="L25" s="2">
        <f t="shared" si="11"/>
        <v>3.824651769029036E-2</v>
      </c>
    </row>
    <row r="26" spans="1:20" x14ac:dyDescent="0.35">
      <c r="A26" s="6" t="s">
        <v>21</v>
      </c>
      <c r="B26" s="2">
        <f t="shared" si="8"/>
        <v>0.56755477814113453</v>
      </c>
      <c r="C26" s="2">
        <f t="shared" si="8"/>
        <v>0.39373167372254753</v>
      </c>
      <c r="D26" s="2">
        <f t="shared" si="8"/>
        <v>1.3366457947794931E-2</v>
      </c>
      <c r="E26" s="2">
        <f t="shared" si="8"/>
        <v>2.5347090188522998E-2</v>
      </c>
      <c r="H26" s="6" t="s">
        <v>21</v>
      </c>
      <c r="I26" s="2">
        <f t="shared" si="11"/>
        <v>0.55900533574952183</v>
      </c>
      <c r="J26" s="2">
        <f t="shared" si="11"/>
        <v>0.38900969831202387</v>
      </c>
      <c r="K26" s="2">
        <f t="shared" si="11"/>
        <v>1.8940232893721265E-2</v>
      </c>
      <c r="L26" s="2">
        <f t="shared" si="11"/>
        <v>3.3044733044733043E-2</v>
      </c>
    </row>
    <row r="27" spans="1:20" x14ac:dyDescent="0.35">
      <c r="A27" s="6" t="s">
        <v>28</v>
      </c>
      <c r="B27" s="2">
        <f t="shared" si="8"/>
        <v>0.56377679520904456</v>
      </c>
      <c r="C27" s="2">
        <f t="shared" si="8"/>
        <v>0.39467632048927176</v>
      </c>
      <c r="D27" s="2">
        <f t="shared" si="8"/>
        <v>1.3852353500867521E-2</v>
      </c>
      <c r="E27" s="2">
        <f t="shared" si="8"/>
        <v>2.7694530800816131E-2</v>
      </c>
      <c r="H27" s="6" t="s">
        <v>28</v>
      </c>
      <c r="I27" s="2">
        <f t="shared" si="11"/>
        <v>0.55525553313815024</v>
      </c>
      <c r="J27" s="2">
        <f t="shared" si="11"/>
        <v>0.38800483406906244</v>
      </c>
      <c r="K27" s="2">
        <f t="shared" si="11"/>
        <v>2.0140268907732992E-2</v>
      </c>
      <c r="L27" s="2">
        <f t="shared" si="11"/>
        <v>3.6599363885054331E-2</v>
      </c>
    </row>
    <row r="28" spans="1:20" x14ac:dyDescent="0.35">
      <c r="A28" s="6" t="s">
        <v>29</v>
      </c>
      <c r="B28" s="2">
        <f t="shared" si="8"/>
        <v>0.62096865809171575</v>
      </c>
      <c r="C28" s="2">
        <f t="shared" si="8"/>
        <v>0.34633250444946545</v>
      </c>
      <c r="D28" s="2">
        <f t="shared" si="8"/>
        <v>9.0188455372808406E-3</v>
      </c>
      <c r="E28" s="2">
        <f t="shared" si="8"/>
        <v>2.3679991921537937E-2</v>
      </c>
      <c r="H28" s="6" t="s">
        <v>29</v>
      </c>
      <c r="I28" s="2">
        <f t="shared" si="11"/>
        <v>0.60764815467499123</v>
      </c>
      <c r="J28" s="2">
        <f t="shared" si="11"/>
        <v>0.345211721464176</v>
      </c>
      <c r="K28" s="2">
        <f t="shared" si="11"/>
        <v>1.3707768994511857E-2</v>
      </c>
      <c r="L28" s="2">
        <f t="shared" si="11"/>
        <v>3.3432354866320929E-2</v>
      </c>
    </row>
    <row r="29" spans="1:20" x14ac:dyDescent="0.35">
      <c r="A29" s="12" t="s">
        <v>24</v>
      </c>
      <c r="B29" s="12"/>
      <c r="C29" s="12"/>
      <c r="D29" s="12"/>
      <c r="E29" s="12"/>
      <c r="F29" s="12"/>
      <c r="H29" s="12" t="s">
        <v>32</v>
      </c>
      <c r="I29" s="12"/>
      <c r="J29" s="12"/>
      <c r="K29" s="12"/>
      <c r="L29" s="12"/>
      <c r="M29" s="12"/>
      <c r="N29" s="5"/>
      <c r="P29" s="12" t="s">
        <v>34</v>
      </c>
      <c r="Q29" s="12"/>
      <c r="R29" s="12"/>
      <c r="S29" s="12"/>
      <c r="T29" s="12"/>
    </row>
    <row r="30" spans="1:20" x14ac:dyDescent="0.35">
      <c r="B30" s="5" t="s">
        <v>4</v>
      </c>
      <c r="C30" s="5" t="s">
        <v>5</v>
      </c>
      <c r="D30" s="5" t="s">
        <v>6</v>
      </c>
      <c r="E30" s="5" t="s">
        <v>7</v>
      </c>
      <c r="F30" s="5" t="s">
        <v>25</v>
      </c>
      <c r="I30" s="5" t="s">
        <v>4</v>
      </c>
      <c r="J30" s="5" t="s">
        <v>5</v>
      </c>
      <c r="K30" s="5" t="s">
        <v>6</v>
      </c>
      <c r="L30" s="5" t="s">
        <v>7</v>
      </c>
      <c r="M30" s="5" t="s">
        <v>25</v>
      </c>
      <c r="N30" s="5"/>
      <c r="P30" s="5" t="s">
        <v>4</v>
      </c>
      <c r="Q30" s="5" t="s">
        <v>5</v>
      </c>
      <c r="R30" s="5" t="s">
        <v>6</v>
      </c>
      <c r="S30" s="5" t="s">
        <v>7</v>
      </c>
      <c r="T30" s="5" t="s">
        <v>8</v>
      </c>
    </row>
    <row r="31" spans="1:20" x14ac:dyDescent="0.35">
      <c r="A31" s="6" t="s">
        <v>12</v>
      </c>
      <c r="B31" s="1">
        <v>11152048145</v>
      </c>
      <c r="C31" s="1">
        <v>5269867971</v>
      </c>
      <c r="D31" s="1">
        <v>618717742</v>
      </c>
      <c r="E31" s="1">
        <v>675550324</v>
      </c>
      <c r="F31" s="3">
        <f>B31+C31+D31+E31</f>
        <v>17716184182</v>
      </c>
      <c r="H31" s="6" t="s">
        <v>12</v>
      </c>
      <c r="I31" s="1">
        <v>10457644597</v>
      </c>
      <c r="J31" s="1">
        <v>4838436464</v>
      </c>
      <c r="K31" s="1">
        <v>670939205</v>
      </c>
      <c r="L31" s="1">
        <v>777065161</v>
      </c>
      <c r="M31" s="1">
        <f>SUM(I31:L31)</f>
        <v>16744085427</v>
      </c>
      <c r="N31" s="8"/>
      <c r="O31" s="6" t="s">
        <v>12</v>
      </c>
      <c r="P31" s="2">
        <f>(B31-I31)/I31</f>
        <v>6.6401524890146349E-2</v>
      </c>
      <c r="Q31" s="2">
        <f t="shared" ref="Q31:T42" si="12">(C31-J31)/J31</f>
        <v>8.916754621250722E-2</v>
      </c>
      <c r="R31" s="2">
        <f t="shared" si="12"/>
        <v>-7.7833375380113617E-2</v>
      </c>
      <c r="S31" s="2">
        <f t="shared" si="12"/>
        <v>-0.13063877020218129</v>
      </c>
      <c r="T31" s="2">
        <f t="shared" si="12"/>
        <v>5.8056246740862974E-2</v>
      </c>
    </row>
    <row r="32" spans="1:20" x14ac:dyDescent="0.35">
      <c r="A32" s="6" t="s">
        <v>13</v>
      </c>
      <c r="B32" s="1">
        <v>12034133318</v>
      </c>
      <c r="C32" s="1">
        <v>5577548032</v>
      </c>
      <c r="D32" s="1">
        <v>767575140</v>
      </c>
      <c r="E32" s="1">
        <v>779838814</v>
      </c>
      <c r="F32" s="3">
        <f t="shared" ref="F32:F40" si="13">B32+C32+D32+E32</f>
        <v>19159095304</v>
      </c>
      <c r="H32" s="6" t="s">
        <v>13</v>
      </c>
      <c r="I32" s="1">
        <v>11285657169</v>
      </c>
      <c r="J32" s="1">
        <v>5118355224</v>
      </c>
      <c r="K32" s="1">
        <v>790962138</v>
      </c>
      <c r="L32" s="1">
        <v>835543848</v>
      </c>
      <c r="M32" s="1">
        <f t="shared" ref="M32:M42" si="14">SUM(I32:L32)</f>
        <v>18030518379</v>
      </c>
      <c r="N32" s="8"/>
      <c r="O32" s="6" t="s">
        <v>13</v>
      </c>
      <c r="P32" s="2">
        <f t="shared" ref="P32:P42" si="15">(B32-I32)/I32</f>
        <v>6.6321007079317568E-2</v>
      </c>
      <c r="Q32" s="2">
        <f t="shared" si="12"/>
        <v>8.9714915808664863E-2</v>
      </c>
      <c r="R32" s="2">
        <f t="shared" si="12"/>
        <v>-2.9567784444316854E-2</v>
      </c>
      <c r="S32" s="2">
        <f t="shared" si="12"/>
        <v>-6.6669192925468107E-2</v>
      </c>
      <c r="T32" s="2">
        <f t="shared" si="12"/>
        <v>6.2592594471074361E-2</v>
      </c>
    </row>
    <row r="33" spans="1:20" x14ac:dyDescent="0.35">
      <c r="A33" s="6" t="s">
        <v>14</v>
      </c>
      <c r="B33" s="1">
        <v>3387875662</v>
      </c>
      <c r="C33" s="1">
        <v>1910485586</v>
      </c>
      <c r="D33" s="1">
        <v>173400030</v>
      </c>
      <c r="E33" s="1">
        <v>191977193</v>
      </c>
      <c r="F33" s="3">
        <f t="shared" si="13"/>
        <v>5663738471</v>
      </c>
      <c r="H33" s="6" t="s">
        <v>14</v>
      </c>
      <c r="I33" s="1">
        <v>3239278294</v>
      </c>
      <c r="J33" s="1">
        <v>1794136648</v>
      </c>
      <c r="K33" s="1">
        <v>187547968</v>
      </c>
      <c r="L33" s="1">
        <v>220056418</v>
      </c>
      <c r="M33" s="1">
        <f t="shared" si="14"/>
        <v>5441019328</v>
      </c>
      <c r="N33" s="8"/>
      <c r="O33" s="6" t="s">
        <v>14</v>
      </c>
      <c r="P33" s="2">
        <f t="shared" si="15"/>
        <v>4.5873603473724878E-2</v>
      </c>
      <c r="Q33" s="2">
        <f t="shared" si="12"/>
        <v>6.48495409364159E-2</v>
      </c>
      <c r="R33" s="2">
        <f t="shared" si="12"/>
        <v>-7.5436370496960004E-2</v>
      </c>
      <c r="S33" s="2">
        <f t="shared" si="12"/>
        <v>-0.12760011843871782</v>
      </c>
      <c r="T33" s="2">
        <f t="shared" si="12"/>
        <v>4.0933348987360924E-2</v>
      </c>
    </row>
    <row r="34" spans="1:20" x14ac:dyDescent="0.35">
      <c r="A34" s="6" t="s">
        <v>15</v>
      </c>
      <c r="B34" s="1">
        <v>3491784599</v>
      </c>
      <c r="C34" s="1">
        <v>1896439857</v>
      </c>
      <c r="D34" s="1">
        <v>194043319</v>
      </c>
      <c r="E34" s="1">
        <v>227197459</v>
      </c>
      <c r="F34" s="3">
        <f t="shared" si="13"/>
        <v>5809465234</v>
      </c>
      <c r="H34" s="6" t="s">
        <v>15</v>
      </c>
      <c r="I34" s="1">
        <v>3338138082</v>
      </c>
      <c r="J34" s="1">
        <v>1739420862</v>
      </c>
      <c r="K34" s="1">
        <v>221024719</v>
      </c>
      <c r="L34" s="1">
        <v>261450333</v>
      </c>
      <c r="M34" s="1">
        <f t="shared" si="14"/>
        <v>5560033996</v>
      </c>
      <c r="N34" s="8"/>
      <c r="O34" s="6" t="s">
        <v>15</v>
      </c>
      <c r="P34" s="2">
        <f t="shared" si="15"/>
        <v>4.6027609770996881E-2</v>
      </c>
      <c r="Q34" s="2">
        <f t="shared" si="12"/>
        <v>9.0270847286181399E-2</v>
      </c>
      <c r="R34" s="2">
        <f t="shared" si="12"/>
        <v>-0.12207412873127553</v>
      </c>
      <c r="S34" s="2">
        <f t="shared" si="12"/>
        <v>-0.13101101691846001</v>
      </c>
      <c r="T34" s="2">
        <f t="shared" si="12"/>
        <v>4.4861459152847956E-2</v>
      </c>
    </row>
    <row r="35" spans="1:20" x14ac:dyDescent="0.35">
      <c r="A35" s="6" t="s">
        <v>16</v>
      </c>
      <c r="B35" s="1">
        <v>9738102828</v>
      </c>
      <c r="C35" s="1">
        <v>4560202921</v>
      </c>
      <c r="D35" s="1">
        <v>508862286</v>
      </c>
      <c r="E35" s="1">
        <v>539994692</v>
      </c>
      <c r="F35" s="3">
        <f t="shared" si="13"/>
        <v>15347162727</v>
      </c>
      <c r="H35" s="6" t="s">
        <v>16</v>
      </c>
      <c r="I35" s="1">
        <v>9204266925</v>
      </c>
      <c r="J35" s="1">
        <v>4218786534</v>
      </c>
      <c r="K35" s="1">
        <v>579732071</v>
      </c>
      <c r="L35" s="1">
        <v>612538410</v>
      </c>
      <c r="M35" s="1">
        <f t="shared" si="14"/>
        <v>14615323940</v>
      </c>
      <c r="N35" s="8"/>
      <c r="O35" s="6" t="s">
        <v>16</v>
      </c>
      <c r="P35" s="2">
        <f t="shared" si="15"/>
        <v>5.7998742034526554E-2</v>
      </c>
      <c r="Q35" s="2">
        <f t="shared" si="12"/>
        <v>8.0927627944305941E-2</v>
      </c>
      <c r="R35" s="2">
        <f t="shared" si="12"/>
        <v>-0.1222457554879692</v>
      </c>
      <c r="S35" s="2">
        <f t="shared" si="12"/>
        <v>-0.11843129641453831</v>
      </c>
      <c r="T35" s="2">
        <f t="shared" si="12"/>
        <v>5.0073388041510632E-2</v>
      </c>
    </row>
    <row r="36" spans="1:20" x14ac:dyDescent="0.35">
      <c r="A36" s="6" t="s">
        <v>17</v>
      </c>
      <c r="B36" s="1">
        <v>40852749730</v>
      </c>
      <c r="C36" s="1">
        <v>17710770477</v>
      </c>
      <c r="D36" s="1">
        <v>3480262497</v>
      </c>
      <c r="E36" s="1">
        <v>1725272901</v>
      </c>
      <c r="F36" s="3">
        <f t="shared" si="13"/>
        <v>63769055605</v>
      </c>
      <c r="H36" s="6" t="s">
        <v>17</v>
      </c>
      <c r="I36" s="1">
        <v>38532008065</v>
      </c>
      <c r="J36" s="1">
        <v>16901038015</v>
      </c>
      <c r="K36" s="1">
        <v>3880387798</v>
      </c>
      <c r="L36" s="1">
        <v>1998775481</v>
      </c>
      <c r="M36" s="1">
        <f t="shared" si="14"/>
        <v>61312209359</v>
      </c>
      <c r="N36" s="8"/>
      <c r="O36" s="6" t="s">
        <v>17</v>
      </c>
      <c r="P36" s="2">
        <f t="shared" si="15"/>
        <v>6.022893125852978E-2</v>
      </c>
      <c r="Q36" s="2">
        <f t="shared" si="12"/>
        <v>4.7910220738001219E-2</v>
      </c>
      <c r="R36" s="2">
        <f t="shared" si="12"/>
        <v>-0.10311477146851908</v>
      </c>
      <c r="S36" s="2">
        <f t="shared" si="12"/>
        <v>-0.13683506857066555</v>
      </c>
      <c r="T36" s="2">
        <f t="shared" si="12"/>
        <v>4.0071076734724785E-2</v>
      </c>
    </row>
    <row r="37" spans="1:20" x14ac:dyDescent="0.35">
      <c r="A37" s="6" t="s">
        <v>18</v>
      </c>
      <c r="B37" s="1">
        <v>3751471209</v>
      </c>
      <c r="C37" s="1">
        <v>1986351636</v>
      </c>
      <c r="D37" s="1">
        <v>181460051</v>
      </c>
      <c r="E37" s="1">
        <v>251429209</v>
      </c>
      <c r="F37" s="3">
        <f t="shared" si="13"/>
        <v>6170712105</v>
      </c>
      <c r="H37" s="6" t="s">
        <v>18</v>
      </c>
      <c r="I37" s="1">
        <v>3531212346</v>
      </c>
      <c r="J37" s="1">
        <v>1856457236</v>
      </c>
      <c r="K37" s="1">
        <v>211904926</v>
      </c>
      <c r="L37" s="1">
        <v>281703188</v>
      </c>
      <c r="M37" s="1">
        <f t="shared" si="14"/>
        <v>5881277696</v>
      </c>
      <c r="N37" s="8"/>
      <c r="O37" s="6" t="s">
        <v>18</v>
      </c>
      <c r="P37" s="2">
        <f t="shared" si="15"/>
        <v>6.2374856400097101E-2</v>
      </c>
      <c r="Q37" s="2">
        <f t="shared" si="12"/>
        <v>6.9968969648811233E-2</v>
      </c>
      <c r="R37" s="2">
        <f t="shared" si="12"/>
        <v>-0.14367233256295325</v>
      </c>
      <c r="S37" s="2">
        <f t="shared" si="12"/>
        <v>-0.1074676478279685</v>
      </c>
      <c r="T37" s="2">
        <f t="shared" si="12"/>
        <v>4.9212845228656925E-2</v>
      </c>
    </row>
    <row r="38" spans="1:20" x14ac:dyDescent="0.35">
      <c r="A38" s="6" t="s">
        <v>19</v>
      </c>
      <c r="B38" s="1">
        <v>5024186773</v>
      </c>
      <c r="C38" s="1">
        <v>2908280741</v>
      </c>
      <c r="D38" s="1">
        <v>292292710</v>
      </c>
      <c r="E38" s="1">
        <v>286098177</v>
      </c>
      <c r="F38" s="3">
        <f t="shared" si="13"/>
        <v>8510858401</v>
      </c>
      <c r="H38" s="6" t="s">
        <v>19</v>
      </c>
      <c r="I38" s="1">
        <v>4803045576</v>
      </c>
      <c r="J38" s="1">
        <v>2755188927</v>
      </c>
      <c r="K38" s="1">
        <v>345553769</v>
      </c>
      <c r="L38" s="1">
        <v>335012745</v>
      </c>
      <c r="M38" s="1">
        <f t="shared" si="14"/>
        <v>8238801017</v>
      </c>
      <c r="N38" s="8"/>
      <c r="O38" s="6" t="s">
        <v>19</v>
      </c>
      <c r="P38" s="2">
        <f t="shared" si="15"/>
        <v>4.6041869372425874E-2</v>
      </c>
      <c r="Q38" s="2">
        <f t="shared" si="12"/>
        <v>5.5564906094005946E-2</v>
      </c>
      <c r="R38" s="2">
        <f t="shared" si="12"/>
        <v>-0.15413247887335299</v>
      </c>
      <c r="S38" s="2">
        <f t="shared" si="12"/>
        <v>-0.14600808097614315</v>
      </c>
      <c r="T38" s="2">
        <f t="shared" si="12"/>
        <v>3.3021477693008346E-2</v>
      </c>
    </row>
    <row r="39" spans="1:20" x14ac:dyDescent="0.35">
      <c r="A39" s="6" t="s">
        <v>20</v>
      </c>
      <c r="B39" s="1">
        <v>1451434904</v>
      </c>
      <c r="C39" s="1">
        <v>873643928</v>
      </c>
      <c r="D39" s="1">
        <v>95071422</v>
      </c>
      <c r="E39" s="1">
        <v>99039975</v>
      </c>
      <c r="F39" s="3">
        <f t="shared" si="13"/>
        <v>2519190229</v>
      </c>
      <c r="H39" s="6" t="s">
        <v>20</v>
      </c>
      <c r="I39" s="1">
        <v>1418269286</v>
      </c>
      <c r="J39" s="1">
        <v>800956965</v>
      </c>
      <c r="K39" s="1">
        <v>97260612</v>
      </c>
      <c r="L39" s="1">
        <v>109213534</v>
      </c>
      <c r="M39" s="1">
        <f t="shared" si="14"/>
        <v>2425700397</v>
      </c>
      <c r="N39" s="8"/>
      <c r="O39" s="6" t="s">
        <v>20</v>
      </c>
      <c r="P39" s="2">
        <f t="shared" si="15"/>
        <v>2.3384570424942561E-2</v>
      </c>
      <c r="Q39" s="2">
        <f t="shared" si="12"/>
        <v>9.0750147855946289E-2</v>
      </c>
      <c r="R39" s="2">
        <f t="shared" si="12"/>
        <v>-2.2508495011320719E-2</v>
      </c>
      <c r="S39" s="2">
        <f t="shared" si="12"/>
        <v>-9.3152914546286908E-2</v>
      </c>
      <c r="T39" s="2">
        <f t="shared" si="12"/>
        <v>3.8541376385815874E-2</v>
      </c>
    </row>
    <row r="40" spans="1:20" x14ac:dyDescent="0.35">
      <c r="A40" s="6" t="s">
        <v>21</v>
      </c>
      <c r="B40" s="1">
        <v>8167491917</v>
      </c>
      <c r="C40" s="1">
        <v>4642799884</v>
      </c>
      <c r="D40" s="1">
        <v>510215397</v>
      </c>
      <c r="E40" s="1">
        <v>449705017</v>
      </c>
      <c r="F40" s="3">
        <f t="shared" si="13"/>
        <v>13770212215</v>
      </c>
      <c r="H40" s="6" t="s">
        <v>21</v>
      </c>
      <c r="I40" s="1">
        <v>7948332793</v>
      </c>
      <c r="J40" s="1">
        <v>4354627470</v>
      </c>
      <c r="K40" s="1">
        <v>567956974</v>
      </c>
      <c r="L40" s="1">
        <v>514801208</v>
      </c>
      <c r="M40" s="1">
        <f t="shared" si="14"/>
        <v>13385718445</v>
      </c>
      <c r="N40" s="8"/>
      <c r="O40" s="6" t="s">
        <v>21</v>
      </c>
      <c r="P40" s="2">
        <f t="shared" si="15"/>
        <v>2.7572967779231738E-2</v>
      </c>
      <c r="Q40" s="2">
        <f t="shared" si="12"/>
        <v>6.6176134694709024E-2</v>
      </c>
      <c r="R40" s="2">
        <f t="shared" si="12"/>
        <v>-0.10166540714050638</v>
      </c>
      <c r="S40" s="2">
        <f t="shared" si="12"/>
        <v>-0.12644918074862016</v>
      </c>
      <c r="T40" s="2">
        <f t="shared" si="12"/>
        <v>2.8724178801446471E-2</v>
      </c>
    </row>
    <row r="41" spans="1:20" x14ac:dyDescent="0.35">
      <c r="A41" s="6" t="s">
        <v>28</v>
      </c>
      <c r="B41" s="1">
        <v>5322366637</v>
      </c>
      <c r="C41" s="1">
        <v>2970767278</v>
      </c>
      <c r="D41" s="1">
        <v>374720419</v>
      </c>
      <c r="E41" s="1">
        <v>327420802</v>
      </c>
      <c r="F41" s="3">
        <f>SUM(B41:E41)</f>
        <v>8995275136</v>
      </c>
      <c r="H41" s="6" t="s">
        <v>28</v>
      </c>
      <c r="I41" s="1">
        <v>5183004437</v>
      </c>
      <c r="J41" s="1">
        <v>2756719893</v>
      </c>
      <c r="K41" s="1">
        <v>410791613</v>
      </c>
      <c r="L41" s="1">
        <v>385761909</v>
      </c>
      <c r="M41" s="1">
        <f t="shared" si="14"/>
        <v>8736277852</v>
      </c>
      <c r="N41" s="8"/>
      <c r="O41" s="6" t="s">
        <v>28</v>
      </c>
      <c r="P41" s="2">
        <f t="shared" si="15"/>
        <v>2.6888304205401167E-2</v>
      </c>
      <c r="Q41" s="2">
        <f t="shared" si="12"/>
        <v>7.7645677946286726E-2</v>
      </c>
      <c r="R41" s="2">
        <f t="shared" si="12"/>
        <v>-8.7808983578250413E-2</v>
      </c>
      <c r="S41" s="2">
        <f t="shared" si="12"/>
        <v>-0.15123604907295293</v>
      </c>
      <c r="T41" s="2">
        <f t="shared" si="12"/>
        <v>2.964618209123324E-2</v>
      </c>
    </row>
    <row r="42" spans="1:20" x14ac:dyDescent="0.35">
      <c r="A42" s="6" t="s">
        <v>29</v>
      </c>
      <c r="B42" s="1">
        <v>2356811424</v>
      </c>
      <c r="C42" s="1">
        <v>1114759009</v>
      </c>
      <c r="D42" s="1">
        <v>90073874</v>
      </c>
      <c r="E42" s="1">
        <v>117894225</v>
      </c>
      <c r="F42" s="3">
        <f>SUM(B42:E42)</f>
        <v>3679538532</v>
      </c>
      <c r="H42" s="6" t="s">
        <v>29</v>
      </c>
      <c r="I42" s="1">
        <v>2247740388</v>
      </c>
      <c r="J42" s="1">
        <v>1043239086</v>
      </c>
      <c r="K42" s="1">
        <v>106178827</v>
      </c>
      <c r="L42" s="1">
        <v>133423886</v>
      </c>
      <c r="M42" s="1">
        <f t="shared" si="14"/>
        <v>3530582187</v>
      </c>
      <c r="N42" s="8"/>
      <c r="O42" s="6" t="s">
        <v>29</v>
      </c>
      <c r="P42" s="2">
        <f t="shared" si="15"/>
        <v>4.8524748045769422E-2</v>
      </c>
      <c r="Q42" s="2">
        <f t="shared" si="12"/>
        <v>6.8555639795114046E-2</v>
      </c>
      <c r="R42" s="2">
        <f t="shared" si="12"/>
        <v>-0.15167763154889627</v>
      </c>
      <c r="S42" s="2">
        <f t="shared" si="12"/>
        <v>-0.11639340949790654</v>
      </c>
      <c r="T42" s="2">
        <f t="shared" si="12"/>
        <v>4.2190306615286846E-2</v>
      </c>
    </row>
    <row r="43" spans="1:20" x14ac:dyDescent="0.35">
      <c r="A43" s="12" t="s">
        <v>26</v>
      </c>
      <c r="B43" s="12"/>
      <c r="C43" s="12"/>
      <c r="D43" s="12"/>
      <c r="E43" s="12"/>
      <c r="F43" s="12"/>
      <c r="H43" s="12" t="s">
        <v>33</v>
      </c>
      <c r="I43" s="12"/>
      <c r="J43" s="12"/>
      <c r="K43" s="12"/>
      <c r="L43" s="12"/>
      <c r="M43" s="12"/>
      <c r="N43" s="5"/>
    </row>
    <row r="44" spans="1:20" x14ac:dyDescent="0.35">
      <c r="B44" s="5" t="s">
        <v>4</v>
      </c>
      <c r="C44" s="5" t="s">
        <v>5</v>
      </c>
      <c r="D44" s="5" t="s">
        <v>6</v>
      </c>
      <c r="E44" s="5" t="s">
        <v>7</v>
      </c>
      <c r="F44" s="5"/>
      <c r="I44" s="5" t="s">
        <v>4</v>
      </c>
      <c r="J44" s="5" t="s">
        <v>5</v>
      </c>
      <c r="K44" s="5" t="s">
        <v>6</v>
      </c>
      <c r="L44" s="5" t="s">
        <v>7</v>
      </c>
      <c r="M44" s="5"/>
      <c r="N44" s="5"/>
    </row>
    <row r="45" spans="1:20" x14ac:dyDescent="0.35">
      <c r="A45" s="6" t="s">
        <v>12</v>
      </c>
      <c r="B45" s="2">
        <v>0.6294836422129042</v>
      </c>
      <c r="C45" s="2">
        <v>0.29746066742489008</v>
      </c>
      <c r="D45" s="2">
        <v>3.4923871621781268E-2</v>
      </c>
      <c r="E45" s="2">
        <v>3.8131818740424518E-2</v>
      </c>
      <c r="F45" s="7"/>
      <c r="H45" s="6" t="s">
        <v>12</v>
      </c>
      <c r="I45" s="2">
        <f>I31/$M31</f>
        <v>0.62455752764716232</v>
      </c>
      <c r="J45" s="2">
        <f t="shared" ref="J45:L45" si="16">J31/$M31</f>
        <v>0.28896391415908418</v>
      </c>
      <c r="K45" s="2">
        <f t="shared" si="16"/>
        <v>4.0070221089418476E-2</v>
      </c>
      <c r="L45" s="2">
        <f t="shared" si="16"/>
        <v>4.6408337104335055E-2</v>
      </c>
    </row>
    <row r="46" spans="1:20" x14ac:dyDescent="0.35">
      <c r="A46" s="6" t="s">
        <v>13</v>
      </c>
      <c r="B46" s="2">
        <v>0.62811594843351171</v>
      </c>
      <c r="C46" s="2">
        <v>0.2911175054719588</v>
      </c>
      <c r="D46" s="2">
        <v>4.0063224688889516E-2</v>
      </c>
      <c r="E46" s="2">
        <v>4.0703321405640001E-2</v>
      </c>
      <c r="H46" s="6" t="s">
        <v>13</v>
      </c>
      <c r="I46" s="2">
        <f t="shared" ref="I46:L46" si="17">I32/$M32</f>
        <v>0.62591972852784505</v>
      </c>
      <c r="J46" s="2">
        <f t="shared" si="17"/>
        <v>0.28387177320211199</v>
      </c>
      <c r="K46" s="2">
        <f t="shared" si="17"/>
        <v>4.3867964379838753E-2</v>
      </c>
      <c r="L46" s="2">
        <f t="shared" si="17"/>
        <v>4.6340533890204247E-2</v>
      </c>
    </row>
    <row r="47" spans="1:20" x14ac:dyDescent="0.35">
      <c r="A47" s="6" t="s">
        <v>14</v>
      </c>
      <c r="B47" s="2">
        <v>0.59816950929971713</v>
      </c>
      <c r="C47" s="2">
        <v>0.33731882144315911</v>
      </c>
      <c r="D47" s="2">
        <v>3.0615825728511115E-2</v>
      </c>
      <c r="E47" s="2">
        <v>3.3895843528612676E-2</v>
      </c>
      <c r="H47" s="6" t="s">
        <v>14</v>
      </c>
      <c r="I47" s="2">
        <f t="shared" ref="I47:L47" si="18">I33/$M33</f>
        <v>0.59534401528962921</v>
      </c>
      <c r="J47" s="2">
        <f t="shared" si="18"/>
        <v>0.32974274485062077</v>
      </c>
      <c r="K47" s="2">
        <f t="shared" si="18"/>
        <v>3.446927068148066E-2</v>
      </c>
      <c r="L47" s="2">
        <f t="shared" si="18"/>
        <v>4.0443969178269382E-2</v>
      </c>
    </row>
    <row r="48" spans="1:20" x14ac:dyDescent="0.35">
      <c r="A48" s="6" t="s">
        <v>15</v>
      </c>
      <c r="B48" s="2">
        <v>0.60105095019146815</v>
      </c>
      <c r="C48" s="2">
        <v>0.32643966021193338</v>
      </c>
      <c r="D48" s="2">
        <v>3.3401235945841962E-2</v>
      </c>
      <c r="E48" s="2">
        <v>3.910815365075649E-2</v>
      </c>
      <c r="H48" s="6" t="s">
        <v>15</v>
      </c>
      <c r="I48" s="2">
        <f t="shared" ref="I48:L48" si="19">I34/$M34</f>
        <v>0.60038087616038383</v>
      </c>
      <c r="J48" s="2">
        <f t="shared" si="19"/>
        <v>0.31284356592988</v>
      </c>
      <c r="K48" s="2">
        <f t="shared" si="19"/>
        <v>3.975240424051537E-2</v>
      </c>
      <c r="L48" s="2">
        <f t="shared" si="19"/>
        <v>4.7023153669220837E-2</v>
      </c>
    </row>
    <row r="49" spans="1:20" x14ac:dyDescent="0.35">
      <c r="A49" s="6" t="s">
        <v>16</v>
      </c>
      <c r="B49" s="2">
        <v>0.63452137709258294</v>
      </c>
      <c r="C49" s="2">
        <v>0.29713654583054061</v>
      </c>
      <c r="D49" s="2">
        <v>3.3156766175728838E-2</v>
      </c>
      <c r="E49" s="2">
        <v>3.5185310901147647E-2</v>
      </c>
      <c r="H49" s="6" t="s">
        <v>16</v>
      </c>
      <c r="I49" s="2">
        <f t="shared" ref="I49:L49" si="20">I35/$M35</f>
        <v>0.62976824617682747</v>
      </c>
      <c r="J49" s="2">
        <f t="shared" si="20"/>
        <v>0.28865501382790426</v>
      </c>
      <c r="K49" s="2">
        <f t="shared" si="20"/>
        <v>3.9666043214639825E-2</v>
      </c>
      <c r="L49" s="2">
        <f t="shared" si="20"/>
        <v>4.1910696780628455E-2</v>
      </c>
    </row>
    <row r="50" spans="1:20" x14ac:dyDescent="0.35">
      <c r="A50" s="6" t="s">
        <v>17</v>
      </c>
      <c r="B50" s="2">
        <v>0.64063595332274015</v>
      </c>
      <c r="C50" s="2">
        <v>0.27773298991135342</v>
      </c>
      <c r="D50" s="2">
        <v>5.4576039490964637E-2</v>
      </c>
      <c r="E50" s="2">
        <v>2.7055017274941813E-2</v>
      </c>
      <c r="H50" s="6" t="s">
        <v>17</v>
      </c>
      <c r="I50" s="2">
        <f t="shared" ref="I50:L50" si="21">I36/$M36</f>
        <v>0.62845571001012868</v>
      </c>
      <c r="J50" s="2">
        <f t="shared" si="21"/>
        <v>0.27565534159827337</v>
      </c>
      <c r="K50" s="2">
        <f t="shared" si="21"/>
        <v>6.3288989885835825E-2</v>
      </c>
      <c r="L50" s="2">
        <f t="shared" si="21"/>
        <v>3.2599958505762125E-2</v>
      </c>
    </row>
    <row r="51" spans="1:20" x14ac:dyDescent="0.35">
      <c r="A51" s="6" t="s">
        <v>18</v>
      </c>
      <c r="B51" s="2">
        <v>0.60794785839388954</v>
      </c>
      <c r="C51" s="2">
        <v>0.32189990428989557</v>
      </c>
      <c r="D51" s="2">
        <v>2.9406662944616503E-2</v>
      </c>
      <c r="E51" s="2">
        <v>4.0745574371598398E-2</v>
      </c>
      <c r="H51" s="6" t="s">
        <v>18</v>
      </c>
      <c r="I51" s="2">
        <f t="shared" ref="I51:L51" si="22">I37/$M37</f>
        <v>0.60041584984189122</v>
      </c>
      <c r="J51" s="2">
        <f t="shared" si="22"/>
        <v>0.31565542930622403</v>
      </c>
      <c r="K51" s="2">
        <f t="shared" si="22"/>
        <v>3.6030423481639318E-2</v>
      </c>
      <c r="L51" s="2">
        <f t="shared" si="22"/>
        <v>4.7898297370245445E-2</v>
      </c>
    </row>
    <row r="52" spans="1:20" x14ac:dyDescent="0.35">
      <c r="A52" s="6" t="s">
        <v>19</v>
      </c>
      <c r="B52" s="2">
        <v>0.59032667872957134</v>
      </c>
      <c r="C52" s="2">
        <v>0.34171414961601121</v>
      </c>
      <c r="D52" s="2">
        <v>3.43435052292324E-2</v>
      </c>
      <c r="E52" s="2">
        <v>3.361566642518507E-2</v>
      </c>
      <c r="H52" s="6" t="s">
        <v>19</v>
      </c>
      <c r="I52" s="2">
        <f t="shared" ref="I52:L52" si="23">I38/$M38</f>
        <v>0.58297870844184263</v>
      </c>
      <c r="J52" s="2">
        <f t="shared" si="23"/>
        <v>0.33441624834911338</v>
      </c>
      <c r="K52" s="2">
        <f t="shared" si="23"/>
        <v>4.1942239931147984E-2</v>
      </c>
      <c r="L52" s="2">
        <f t="shared" si="23"/>
        <v>4.066280327789594E-2</v>
      </c>
    </row>
    <row r="53" spans="1:20" x14ac:dyDescent="0.35">
      <c r="A53" s="6" t="s">
        <v>20</v>
      </c>
      <c r="B53" s="2">
        <v>0.5761513709014946</v>
      </c>
      <c r="C53" s="2">
        <v>0.34679553689234321</v>
      </c>
      <c r="D53" s="2">
        <v>3.7738881687286827E-2</v>
      </c>
      <c r="E53" s="2">
        <v>3.9314210518875431E-2</v>
      </c>
      <c r="H53" s="6" t="s">
        <v>20</v>
      </c>
      <c r="I53" s="2">
        <f t="shared" ref="I53:L53" si="24">I39/$M39</f>
        <v>0.58468444320413737</v>
      </c>
      <c r="J53" s="2">
        <f t="shared" si="24"/>
        <v>0.33019616354541909</v>
      </c>
      <c r="K53" s="2">
        <f t="shared" si="24"/>
        <v>4.0095888230998217E-2</v>
      </c>
      <c r="L53" s="2">
        <f t="shared" si="24"/>
        <v>4.5023505019445319E-2</v>
      </c>
    </row>
    <row r="54" spans="1:20" x14ac:dyDescent="0.35">
      <c r="A54" s="6" t="s">
        <v>21</v>
      </c>
      <c r="B54" s="2">
        <v>0.59312752697471771</v>
      </c>
      <c r="C54" s="2">
        <v>0.33716255141969137</v>
      </c>
      <c r="D54" s="2">
        <v>3.7052108495773096E-2</v>
      </c>
      <c r="E54" s="2">
        <v>3.2657813109817788E-2</v>
      </c>
      <c r="H54" s="6" t="s">
        <v>21</v>
      </c>
      <c r="I54" s="2">
        <f t="shared" ref="I54:L54" si="25">I40/$M40</f>
        <v>0.59379201987988628</v>
      </c>
      <c r="J54" s="2">
        <f t="shared" si="25"/>
        <v>0.32531892015303776</v>
      </c>
      <c r="K54" s="2">
        <f t="shared" si="25"/>
        <v>4.2430070252385321E-2</v>
      </c>
      <c r="L54" s="2">
        <f t="shared" si="25"/>
        <v>3.8458989714690653E-2</v>
      </c>
    </row>
    <row r="55" spans="1:20" x14ac:dyDescent="0.35">
      <c r="A55" s="6" t="s">
        <v>28</v>
      </c>
      <c r="B55" s="2">
        <v>0.59312752697471771</v>
      </c>
      <c r="C55" s="2">
        <v>0.33716255141969137</v>
      </c>
      <c r="D55" s="2">
        <v>3.7052108495773096E-2</v>
      </c>
      <c r="E55" s="2">
        <v>3.2657813109817788E-2</v>
      </c>
      <c r="H55" s="6" t="s">
        <v>28</v>
      </c>
      <c r="I55" s="2">
        <f t="shared" ref="I55:L55" si="26">I41/$M41</f>
        <v>0.59327376312939184</v>
      </c>
      <c r="J55" s="2">
        <f t="shared" si="26"/>
        <v>0.31554855966135542</v>
      </c>
      <c r="K55" s="2">
        <f t="shared" si="26"/>
        <v>4.7021353940334819E-2</v>
      </c>
      <c r="L55" s="2">
        <f t="shared" si="26"/>
        <v>4.4156323268917934E-2</v>
      </c>
    </row>
    <row r="56" spans="1:20" x14ac:dyDescent="0.35">
      <c r="A56" s="6" t="s">
        <v>29</v>
      </c>
      <c r="B56" s="2">
        <v>0.59312752697471771</v>
      </c>
      <c r="C56" s="2">
        <v>0.33716255141969137</v>
      </c>
      <c r="D56" s="2">
        <v>3.7052108495773096E-2</v>
      </c>
      <c r="E56" s="2">
        <v>3.2657813109817788E-2</v>
      </c>
      <c r="H56" s="6" t="s">
        <v>29</v>
      </c>
      <c r="I56" s="2">
        <f t="shared" ref="I56:L56" si="27">I42/$M42</f>
        <v>0.63664865139705074</v>
      </c>
      <c r="J56" s="2">
        <f t="shared" si="27"/>
        <v>0.29548641859728503</v>
      </c>
      <c r="K56" s="2">
        <f t="shared" si="27"/>
        <v>3.0074027844745367E-2</v>
      </c>
      <c r="L56" s="2">
        <f t="shared" si="27"/>
        <v>3.7790902160918877E-2</v>
      </c>
    </row>
    <row r="57" spans="1:20" x14ac:dyDescent="0.35">
      <c r="A57" s="12" t="s">
        <v>27</v>
      </c>
      <c r="B57" s="12"/>
      <c r="C57" s="12"/>
      <c r="D57" s="12"/>
      <c r="E57" s="12"/>
      <c r="F57" s="12"/>
      <c r="H57" s="12" t="s">
        <v>27</v>
      </c>
      <c r="I57" s="12"/>
      <c r="J57" s="12"/>
      <c r="K57" s="12"/>
      <c r="L57" s="12"/>
      <c r="M57" s="12"/>
      <c r="N57" s="5"/>
      <c r="P57" s="12" t="s">
        <v>34</v>
      </c>
      <c r="Q57" s="12"/>
      <c r="R57" s="12"/>
      <c r="S57" s="12"/>
      <c r="T57" s="12"/>
    </row>
    <row r="58" spans="1:20" x14ac:dyDescent="0.35">
      <c r="B58" s="5" t="s">
        <v>4</v>
      </c>
      <c r="C58" s="5" t="s">
        <v>5</v>
      </c>
      <c r="D58" s="5" t="s">
        <v>6</v>
      </c>
      <c r="E58" s="5" t="s">
        <v>7</v>
      </c>
      <c r="F58" s="5"/>
      <c r="I58" s="5" t="s">
        <v>4</v>
      </c>
      <c r="J58" s="5" t="s">
        <v>5</v>
      </c>
      <c r="K58" s="5" t="s">
        <v>6</v>
      </c>
      <c r="L58" s="5" t="s">
        <v>7</v>
      </c>
      <c r="M58" s="5"/>
      <c r="N58" s="5"/>
      <c r="P58" s="5" t="s">
        <v>4</v>
      </c>
      <c r="Q58" s="5" t="s">
        <v>5</v>
      </c>
      <c r="R58" s="5" t="s">
        <v>6</v>
      </c>
      <c r="S58" s="5" t="s">
        <v>7</v>
      </c>
    </row>
    <row r="59" spans="1:20" x14ac:dyDescent="0.35">
      <c r="A59" s="6" t="s">
        <v>12</v>
      </c>
      <c r="B59" s="1">
        <f t="shared" ref="B59:E70" si="28">B31/B3</f>
        <v>23962.698424124181</v>
      </c>
      <c r="C59" s="1">
        <f t="shared" si="28"/>
        <v>19383.279832424221</v>
      </c>
      <c r="D59" s="1">
        <f t="shared" si="28"/>
        <v>70046.161213630709</v>
      </c>
      <c r="E59" s="1">
        <f t="shared" si="28"/>
        <v>30041.816338328812</v>
      </c>
      <c r="H59" s="6" t="s">
        <v>12</v>
      </c>
      <c r="I59" s="1">
        <f>I31/I3</f>
        <v>23145.752809212579</v>
      </c>
      <c r="J59" s="1">
        <f t="shared" ref="J59:L59" si="29">J31/J3</f>
        <v>18093.023947348738</v>
      </c>
      <c r="K59" s="1">
        <f t="shared" si="29"/>
        <v>54650.094078357906</v>
      </c>
      <c r="L59" s="1">
        <f t="shared" si="29"/>
        <v>26489.352684506561</v>
      </c>
      <c r="O59" s="6" t="s">
        <v>12</v>
      </c>
      <c r="P59" s="2">
        <f>(B59-I59)/I59</f>
        <v>3.5295702915587902E-2</v>
      </c>
      <c r="Q59" s="2">
        <f t="shared" ref="Q59:Q70" si="30">(C59-J59)/J59</f>
        <v>7.1312340536892435E-2</v>
      </c>
      <c r="R59" s="2">
        <f t="shared" ref="R59:R70" si="31">(D59-K59)/K59</f>
        <v>0.28172078008132523</v>
      </c>
      <c r="S59" s="2">
        <f t="shared" ref="S59:S70" si="32">(E59-L59)/L59</f>
        <v>0.13410911531636116</v>
      </c>
    </row>
    <row r="60" spans="1:20" x14ac:dyDescent="0.35">
      <c r="A60" s="6" t="s">
        <v>13</v>
      </c>
      <c r="B60" s="1">
        <f t="shared" si="28"/>
        <v>22923.031959312735</v>
      </c>
      <c r="C60" s="1">
        <f t="shared" si="28"/>
        <v>18493.686941298176</v>
      </c>
      <c r="D60" s="1">
        <f t="shared" si="28"/>
        <v>68472.358608385373</v>
      </c>
      <c r="E60" s="1">
        <f t="shared" si="28"/>
        <v>27256.608087798399</v>
      </c>
      <c r="H60" s="6" t="s">
        <v>13</v>
      </c>
      <c r="I60" s="1">
        <f t="shared" ref="I60:L70" si="33">I32/I4</f>
        <v>22168.730197611378</v>
      </c>
      <c r="J60" s="1">
        <f t="shared" si="33"/>
        <v>17306.006383640568</v>
      </c>
      <c r="K60" s="1">
        <f t="shared" si="33"/>
        <v>51842.57311398047</v>
      </c>
      <c r="L60" s="1">
        <f t="shared" si="33"/>
        <v>23590.272113837207</v>
      </c>
      <c r="O60" s="6" t="s">
        <v>13</v>
      </c>
      <c r="P60" s="2">
        <f t="shared" ref="P60:P70" si="34">(B60-I60)/I60</f>
        <v>3.4025483416394844E-2</v>
      </c>
      <c r="Q60" s="2">
        <f t="shared" si="30"/>
        <v>6.8628228334662283E-2</v>
      </c>
      <c r="R60" s="2">
        <f t="shared" si="31"/>
        <v>0.32077469337493825</v>
      </c>
      <c r="S60" s="2">
        <f t="shared" si="32"/>
        <v>0.15541728201645671</v>
      </c>
    </row>
    <row r="61" spans="1:20" x14ac:dyDescent="0.35">
      <c r="A61" s="6" t="s">
        <v>14</v>
      </c>
      <c r="B61" s="1">
        <f t="shared" si="28"/>
        <v>23334.405474281622</v>
      </c>
      <c r="C61" s="1">
        <f t="shared" si="28"/>
        <v>19400.322775876601</v>
      </c>
      <c r="D61" s="1">
        <f t="shared" si="28"/>
        <v>64127.2300295858</v>
      </c>
      <c r="E61" s="1">
        <f t="shared" si="28"/>
        <v>28525.585884101041</v>
      </c>
      <c r="H61" s="6" t="s">
        <v>14</v>
      </c>
      <c r="I61" s="1">
        <f t="shared" si="33"/>
        <v>22670.527305175492</v>
      </c>
      <c r="J61" s="1">
        <f t="shared" si="33"/>
        <v>18073.301581545282</v>
      </c>
      <c r="K61" s="1">
        <f t="shared" si="33"/>
        <v>49615.864550264552</v>
      </c>
      <c r="L61" s="1">
        <f t="shared" si="33"/>
        <v>24995.049750113583</v>
      </c>
      <c r="O61" s="6" t="s">
        <v>14</v>
      </c>
      <c r="P61" s="2">
        <f t="shared" si="34"/>
        <v>2.9283755078540787E-2</v>
      </c>
      <c r="Q61" s="2">
        <f t="shared" si="30"/>
        <v>7.3424392789768159E-2</v>
      </c>
      <c r="R61" s="2">
        <f t="shared" si="31"/>
        <v>0.29247430455676449</v>
      </c>
      <c r="S61" s="2">
        <f t="shared" si="32"/>
        <v>0.14124941415535347</v>
      </c>
    </row>
    <row r="62" spans="1:20" x14ac:dyDescent="0.35">
      <c r="A62" s="6" t="s">
        <v>15</v>
      </c>
      <c r="B62" s="1">
        <f t="shared" si="28"/>
        <v>25582.526313090242</v>
      </c>
      <c r="C62" s="1">
        <f t="shared" si="28"/>
        <v>20503.825811962117</v>
      </c>
      <c r="D62" s="1">
        <f t="shared" si="28"/>
        <v>66248.999317173089</v>
      </c>
      <c r="E62" s="1">
        <f t="shared" si="28"/>
        <v>35028.902096823927</v>
      </c>
      <c r="H62" s="6" t="s">
        <v>15</v>
      </c>
      <c r="I62" s="1">
        <f t="shared" si="33"/>
        <v>24815.364981898467</v>
      </c>
      <c r="J62" s="1">
        <f t="shared" si="33"/>
        <v>19102.7594227728</v>
      </c>
      <c r="K62" s="1">
        <f t="shared" si="33"/>
        <v>53028.963291746644</v>
      </c>
      <c r="L62" s="1">
        <f t="shared" si="33"/>
        <v>30665.063687543981</v>
      </c>
      <c r="O62" s="6" t="s">
        <v>15</v>
      </c>
      <c r="P62" s="2">
        <f t="shared" si="34"/>
        <v>3.0914771221433983E-2</v>
      </c>
      <c r="Q62" s="2">
        <f t="shared" si="30"/>
        <v>7.3343665079039611E-2</v>
      </c>
      <c r="R62" s="2">
        <f t="shared" si="31"/>
        <v>0.24929840609356196</v>
      </c>
      <c r="S62" s="2">
        <f t="shared" si="32"/>
        <v>0.14230651707573394</v>
      </c>
    </row>
    <row r="63" spans="1:20" x14ac:dyDescent="0.35">
      <c r="A63" s="6" t="s">
        <v>16</v>
      </c>
      <c r="B63" s="1">
        <f t="shared" si="28"/>
        <v>26664.903705610304</v>
      </c>
      <c r="C63" s="1">
        <f t="shared" si="28"/>
        <v>21049.1953241478</v>
      </c>
      <c r="D63" s="1">
        <f t="shared" si="28"/>
        <v>63719.294515401954</v>
      </c>
      <c r="E63" s="1">
        <f t="shared" si="28"/>
        <v>32665.579335793358</v>
      </c>
      <c r="H63" s="6" t="s">
        <v>16</v>
      </c>
      <c r="I63" s="1">
        <f t="shared" si="33"/>
        <v>25857.006598907767</v>
      </c>
      <c r="J63" s="1">
        <f t="shared" si="33"/>
        <v>19783.196955700092</v>
      </c>
      <c r="K63" s="1">
        <f t="shared" si="33"/>
        <v>49955.370185264976</v>
      </c>
      <c r="L63" s="1">
        <f t="shared" si="33"/>
        <v>28161.390740655603</v>
      </c>
      <c r="O63" s="6" t="s">
        <v>16</v>
      </c>
      <c r="P63" s="2">
        <f t="shared" si="34"/>
        <v>3.1244804135087484E-2</v>
      </c>
      <c r="Q63" s="2">
        <f t="shared" si="30"/>
        <v>6.3993618993058596E-2</v>
      </c>
      <c r="R63" s="2">
        <f t="shared" si="31"/>
        <v>0.27552441867795102</v>
      </c>
      <c r="S63" s="2">
        <f t="shared" si="32"/>
        <v>0.15994198001859397</v>
      </c>
    </row>
    <row r="64" spans="1:20" x14ac:dyDescent="0.35">
      <c r="A64" s="6" t="s">
        <v>17</v>
      </c>
      <c r="B64" s="1">
        <f t="shared" si="28"/>
        <v>29599.752588807773</v>
      </c>
      <c r="C64" s="1">
        <f t="shared" si="28"/>
        <v>23214.696422392099</v>
      </c>
      <c r="D64" s="1">
        <f t="shared" si="28"/>
        <v>79492.530938078155</v>
      </c>
      <c r="E64" s="1">
        <f t="shared" si="28"/>
        <v>32521.638096135721</v>
      </c>
      <c r="H64" s="6" t="s">
        <v>17</v>
      </c>
      <c r="I64" s="1">
        <f t="shared" si="33"/>
        <v>28432.940397981387</v>
      </c>
      <c r="J64" s="1">
        <f t="shared" si="33"/>
        <v>21926.334654454404</v>
      </c>
      <c r="K64" s="1">
        <f t="shared" si="33"/>
        <v>60764.932084749213</v>
      </c>
      <c r="L64" s="1">
        <f t="shared" si="33"/>
        <v>27301.573274507929</v>
      </c>
      <c r="O64" s="6" t="s">
        <v>17</v>
      </c>
      <c r="P64" s="2">
        <f t="shared" si="34"/>
        <v>4.103733818923716E-2</v>
      </c>
      <c r="Q64" s="2">
        <f t="shared" si="30"/>
        <v>5.8758647454829394E-2</v>
      </c>
      <c r="R64" s="2">
        <f t="shared" si="31"/>
        <v>0.30819747855900587</v>
      </c>
      <c r="S64" s="2">
        <f t="shared" si="32"/>
        <v>0.19120014693445814</v>
      </c>
    </row>
    <row r="65" spans="1:19" x14ac:dyDescent="0.35">
      <c r="A65" s="6" t="s">
        <v>18</v>
      </c>
      <c r="B65" s="1">
        <f t="shared" si="28"/>
        <v>22145.377321401163</v>
      </c>
      <c r="C65" s="1">
        <f t="shared" si="28"/>
        <v>18327.48946771113</v>
      </c>
      <c r="D65" s="1">
        <f t="shared" si="28"/>
        <v>58934.735628450799</v>
      </c>
      <c r="E65" s="1">
        <f t="shared" si="28"/>
        <v>28142.96048802328</v>
      </c>
      <c r="H65" s="6" t="s">
        <v>18</v>
      </c>
      <c r="I65" s="1">
        <f t="shared" si="33"/>
        <v>21364.255569134712</v>
      </c>
      <c r="J65" s="1">
        <f t="shared" si="33"/>
        <v>17098.700745120794</v>
      </c>
      <c r="K65" s="1">
        <f t="shared" si="33"/>
        <v>49029.367422489588</v>
      </c>
      <c r="L65" s="1">
        <f t="shared" si="33"/>
        <v>24032.007166012627</v>
      </c>
      <c r="O65" s="6" t="s">
        <v>18</v>
      </c>
      <c r="P65" s="2">
        <f t="shared" si="34"/>
        <v>3.6562086132079008E-2</v>
      </c>
      <c r="Q65" s="2">
        <f t="shared" si="30"/>
        <v>7.1864449872951749E-2</v>
      </c>
      <c r="R65" s="2">
        <f t="shared" si="31"/>
        <v>0.2020292882958481</v>
      </c>
      <c r="S65" s="2">
        <f t="shared" si="32"/>
        <v>0.1710615885561397</v>
      </c>
    </row>
    <row r="66" spans="1:19" x14ac:dyDescent="0.35">
      <c r="A66" s="6" t="s">
        <v>19</v>
      </c>
      <c r="B66" s="1">
        <f t="shared" si="28"/>
        <v>23197.083726170084</v>
      </c>
      <c r="C66" s="1">
        <f t="shared" si="28"/>
        <v>19734.55072945647</v>
      </c>
      <c r="D66" s="1">
        <f t="shared" si="28"/>
        <v>63680.328976034856</v>
      </c>
      <c r="E66" s="1">
        <f t="shared" si="28"/>
        <v>27977.525620966164</v>
      </c>
      <c r="H66" s="6" t="s">
        <v>19</v>
      </c>
      <c r="I66" s="1">
        <f t="shared" si="33"/>
        <v>22389.733246317359</v>
      </c>
      <c r="J66" s="1">
        <f t="shared" si="33"/>
        <v>18514.312678914619</v>
      </c>
      <c r="K66" s="1">
        <f t="shared" si="33"/>
        <v>48959.162510626236</v>
      </c>
      <c r="L66" s="1">
        <f t="shared" si="33"/>
        <v>23960.287870118726</v>
      </c>
      <c r="O66" s="6" t="s">
        <v>19</v>
      </c>
      <c r="P66" s="2">
        <f t="shared" si="34"/>
        <v>3.6058959299370703E-2</v>
      </c>
      <c r="Q66" s="2">
        <f t="shared" si="30"/>
        <v>6.5907823406890123E-2</v>
      </c>
      <c r="R66" s="2">
        <f t="shared" si="31"/>
        <v>0.30068256298733653</v>
      </c>
      <c r="S66" s="2">
        <f t="shared" si="32"/>
        <v>0.16766233246543763</v>
      </c>
    </row>
    <row r="67" spans="1:19" x14ac:dyDescent="0.35">
      <c r="A67" s="6" t="s">
        <v>20</v>
      </c>
      <c r="B67" s="1">
        <f t="shared" si="28"/>
        <v>20475.332627985386</v>
      </c>
      <c r="C67" s="1">
        <f t="shared" si="28"/>
        <v>17345.217757306225</v>
      </c>
      <c r="D67" s="1">
        <f t="shared" si="28"/>
        <v>61814.968790637191</v>
      </c>
      <c r="E67" s="1">
        <f t="shared" si="28"/>
        <v>25233.114649681527</v>
      </c>
      <c r="H67" s="6" t="s">
        <v>20</v>
      </c>
      <c r="I67" s="1">
        <f t="shared" si="33"/>
        <v>20066.346241457857</v>
      </c>
      <c r="J67" s="1">
        <f t="shared" si="33"/>
        <v>16117.455780259583</v>
      </c>
      <c r="K67" s="1">
        <f t="shared" si="33"/>
        <v>46029.631803123521</v>
      </c>
      <c r="L67" s="1">
        <f t="shared" si="33"/>
        <v>22421.173065079038</v>
      </c>
      <c r="O67" s="6" t="s">
        <v>20</v>
      </c>
      <c r="P67" s="2">
        <f t="shared" si="34"/>
        <v>2.0381706844196049E-2</v>
      </c>
      <c r="Q67" s="2">
        <f t="shared" si="30"/>
        <v>7.6175917203407939E-2</v>
      </c>
      <c r="R67" s="2">
        <f t="shared" si="31"/>
        <v>0.34293858910343261</v>
      </c>
      <c r="S67" s="2">
        <f t="shared" si="32"/>
        <v>0.12541456133631504</v>
      </c>
    </row>
    <row r="68" spans="1:19" x14ac:dyDescent="0.35">
      <c r="A68" s="6" t="s">
        <v>21</v>
      </c>
      <c r="B68" s="1">
        <f t="shared" si="28"/>
        <v>24320.678677882825</v>
      </c>
      <c r="C68" s="1">
        <f t="shared" si="28"/>
        <v>19928.489069548832</v>
      </c>
      <c r="D68" s="1">
        <f t="shared" si="28"/>
        <v>64510.734226830195</v>
      </c>
      <c r="E68" s="1">
        <f t="shared" si="28"/>
        <v>29984.332377650353</v>
      </c>
      <c r="H68" s="6" t="s">
        <v>21</v>
      </c>
      <c r="I68" s="1">
        <f t="shared" si="33"/>
        <v>23857.690670436674</v>
      </c>
      <c r="J68" s="1">
        <f t="shared" si="33"/>
        <v>18782.737683422332</v>
      </c>
      <c r="K68" s="1">
        <f t="shared" si="33"/>
        <v>50315.111091424522</v>
      </c>
      <c r="L68" s="1">
        <f t="shared" si="33"/>
        <v>26140.002437290546</v>
      </c>
      <c r="O68" s="6" t="s">
        <v>21</v>
      </c>
      <c r="P68" s="2">
        <f t="shared" si="34"/>
        <v>1.940623733628434E-2</v>
      </c>
      <c r="Q68" s="2">
        <f t="shared" si="30"/>
        <v>6.1000233588830943E-2</v>
      </c>
      <c r="R68" s="2">
        <f t="shared" si="31"/>
        <v>0.2821343892019173</v>
      </c>
      <c r="S68" s="2">
        <f t="shared" si="32"/>
        <v>0.14706693121327336</v>
      </c>
    </row>
    <row r="69" spans="1:19" x14ac:dyDescent="0.35">
      <c r="A69" s="6" t="s">
        <v>28</v>
      </c>
      <c r="B69" s="1">
        <f t="shared" si="28"/>
        <v>24017.249699917873</v>
      </c>
      <c r="C69" s="1">
        <f t="shared" si="28"/>
        <v>19149.314979663137</v>
      </c>
      <c r="D69" s="1">
        <f t="shared" si="28"/>
        <v>68819.177043158867</v>
      </c>
      <c r="E69" s="1">
        <f t="shared" si="28"/>
        <v>30077.237001653499</v>
      </c>
      <c r="H69" s="6" t="s">
        <v>28</v>
      </c>
      <c r="I69" s="1">
        <f t="shared" si="33"/>
        <v>23600.08941434673</v>
      </c>
      <c r="J69" s="1">
        <f t="shared" si="33"/>
        <v>17963.066040686535</v>
      </c>
      <c r="K69" s="1">
        <f t="shared" si="33"/>
        <v>51568.11611850364</v>
      </c>
      <c r="L69" s="1">
        <f t="shared" si="33"/>
        <v>26648.377245095329</v>
      </c>
      <c r="O69" s="6" t="s">
        <v>28</v>
      </c>
      <c r="P69" s="2">
        <f t="shared" si="34"/>
        <v>1.7676216316263052E-2</v>
      </c>
      <c r="Q69" s="2">
        <f t="shared" si="30"/>
        <v>6.6038221776267766E-2</v>
      </c>
      <c r="R69" s="2">
        <f t="shared" si="31"/>
        <v>0.33452959353822914</v>
      </c>
      <c r="S69" s="2">
        <f t="shared" si="32"/>
        <v>0.1286704899522261</v>
      </c>
    </row>
    <row r="70" spans="1:19" x14ac:dyDescent="0.35">
      <c r="A70" s="6" t="s">
        <v>29</v>
      </c>
      <c r="B70" s="1">
        <f t="shared" si="28"/>
        <v>23953.769935969103</v>
      </c>
      <c r="C70" s="1">
        <f t="shared" si="28"/>
        <v>20314.514970387245</v>
      </c>
      <c r="D70" s="1">
        <f t="shared" si="28"/>
        <v>63032.80195941218</v>
      </c>
      <c r="E70" s="1">
        <f t="shared" si="28"/>
        <v>31421.701759061834</v>
      </c>
      <c r="H70" s="6" t="s">
        <v>29</v>
      </c>
      <c r="I70" s="1">
        <f t="shared" si="33"/>
        <v>23281.066288271119</v>
      </c>
      <c r="J70" s="1">
        <f t="shared" si="33"/>
        <v>19019.855715587968</v>
      </c>
      <c r="K70" s="1">
        <f t="shared" ref="K70:L70" si="35">K42/K14</f>
        <v>48750.609274563823</v>
      </c>
      <c r="L70" s="1">
        <f t="shared" si="35"/>
        <v>25117.448418674699</v>
      </c>
      <c r="O70" s="6" t="s">
        <v>29</v>
      </c>
      <c r="P70" s="2">
        <f t="shared" si="34"/>
        <v>2.8894881332685751E-2</v>
      </c>
      <c r="Q70" s="2">
        <f t="shared" si="30"/>
        <v>6.8068826291790535E-2</v>
      </c>
      <c r="R70" s="2">
        <f t="shared" si="31"/>
        <v>0.29296439362246596</v>
      </c>
      <c r="S70" s="2">
        <f t="shared" si="32"/>
        <v>0.25099099380253742</v>
      </c>
    </row>
  </sheetData>
  <mergeCells count="13">
    <mergeCell ref="P1:T1"/>
    <mergeCell ref="P29:T29"/>
    <mergeCell ref="P57:T57"/>
    <mergeCell ref="H1:M1"/>
    <mergeCell ref="H15:M15"/>
    <mergeCell ref="H29:M29"/>
    <mergeCell ref="H43:M43"/>
    <mergeCell ref="H57:M57"/>
    <mergeCell ref="A1:F1"/>
    <mergeCell ref="A15:F15"/>
    <mergeCell ref="A29:F29"/>
    <mergeCell ref="A43:F43"/>
    <mergeCell ref="A57:F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Regione Lombardia</vt:lpstr>
      <vt:lpstr>2021 vs 2018_Prov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CISL Lombardia 0002</dc:creator>
  <cp:lastModifiedBy>USR Lombardia</cp:lastModifiedBy>
  <dcterms:created xsi:type="dcterms:W3CDTF">2024-01-04T10:04:48Z</dcterms:created>
  <dcterms:modified xsi:type="dcterms:W3CDTF">2024-01-16T09:42:38Z</dcterms:modified>
</cp:coreProperties>
</file>